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ta" sheetId="2" state="visible" r:id="rId4"/>
    <sheet name="Lists" sheetId="3" state="hidden" r:id="rId5"/>
    <sheet name="Scenario" sheetId="4" state="visible" r:id="rId6"/>
    <sheet name="Compare" sheetId="5" state="visible" r:id="rId7"/>
    <sheet name="Sensitivity" sheetId="6" state="visible" r:id="rId8"/>
  </sheets>
  <definedNames>
    <definedName function="false" hidden="false" name="ChildcareCol" vbProcedure="false">Data!$I$2:$I$3223</definedName>
    <definedName function="false" hidden="false" name="CmpCountyA" vbProcedure="false">Compare!$C$5</definedName>
    <definedName function="false" hidden="false" name="CmpCountyB" vbProcedure="false">Compare!$D$5</definedName>
    <definedName function="false" hidden="false" name="CmpStateA" vbProcedure="false">Compare!$C$4</definedName>
    <definedName function="false" hidden="false" name="CmpStateB" vbProcedure="false">Compare!$D$4</definedName>
    <definedName function="false" hidden="false" name="CountyCol" vbProcedure="false">Data!$B$2:$B$3223</definedName>
    <definedName function="false" hidden="false" name="CountyList" vbProcedure="false">OFFSET(Data!$B$1,MATCH(SelState,StateCol,0),0,COUNTIF(StateCol,SelState),1)</definedName>
    <definedName function="false" hidden="false" name="SelState" vbProcedure="false">Scenario!$C$4</definedName>
    <definedName function="false" hidden="false" name="StateCol" vbProcedure="false">Data!$A$2:$A$3223</definedName>
    <definedName function="false" hidden="false" name="CountyListA" vbProcedure="false">OFFSET(Data!$B$1,MATCH(CmpStateA,StateCol,0),0,COUNTIF(StateCol,CmpStateA),1)</definedName>
    <definedName function="false" hidden="false" name="CountyListB" vbProcedure="false">OFFSET(Data!$B$1,MATCH(CmpStateB,StateCol,0),0,COUNTIF(StateCol,CmpStateB),1)</definedName>
    <definedName function="false" hidden="false" name="HOInsCol" vbProcedure="false">Data!$G$2:$G$3223</definedName>
    <definedName function="false" hidden="false" name="IncomeCol" vbProcedure="false">Data!$J$2:$J$3223</definedName>
    <definedName function="false" hidden="false" name="KeyCol" vbProcedure="false">Data!$D$2:$D$3223</definedName>
    <definedName function="false" hidden="false" name="LkChildcare" vbProcedure="false">Scenario!$C$16</definedName>
    <definedName function="false" hidden="false" name="LkHOIns" vbProcedure="false">Scenario!$C$14</definedName>
    <definedName function="false" hidden="false" name="LkOwnCost" vbProcedure="false">Scenario!$C$13</definedName>
    <definedName function="false" hidden="false" name="LkRent" vbProcedure="false">Scenario!$C$12</definedName>
    <definedName function="false" hidden="false" name="LkRentIns" vbProcedure="false">Scenario!$C$15</definedName>
    <definedName function="false" hidden="false" name="MortCol" vbProcedure="false">Data!$F$2:$F$3223</definedName>
    <definedName function="false" hidden="false" name="RentCol" vbProcedure="false">Data!$E$2:$E$3223</definedName>
    <definedName function="false" hidden="false" name="RentInsCol" vbProcedure="false">Data!$H$2:$H$3223</definedName>
    <definedName function="false" hidden="false" name="SelCounty" vbProcedure="false">Scenario!$C$5</definedName>
    <definedName function="false" hidden="false" name="SelIncome" vbProcedure="false">Scenario!$C$8</definedName>
    <definedName function="false" hidden="false" name="SelKids" vbProcedure="false">Scenario!$C$7</definedName>
    <definedName function="false" hidden="false" name="SelTenure" vbProcedure="false">Scenario!$C$6</definedName>
    <definedName function="false" hidden="false" name="SensStart" vbProcedure="false">Sensitivity!$C$4</definedName>
    <definedName function="false" hidden="false" name="SensStep" vbProcedure="false">Sensitivity!$C$5</definedName>
    <definedName function="false" hidden="false" name="StateList" vbProcedure="false">Lists!$A$2:$A$53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P.N. Bradley</author>
  </authors>
  <commentList>
    <comment ref="E1" authorId="0">
      <text>
        <r>
          <rPr>
            <sz val="10"/>
            <rFont val="Arial"/>
            <family val="2"/>
          </rPr>
          <t xml:space="preserve">Source: Census ACS5 2023, Median Gross Rent, via TSCI dataset (tsci/tsci_data/counties.json field 'r')</t>
        </r>
      </text>
    </comment>
    <comment ref="F1" authorId="0">
      <text>
        <r>
          <rPr>
            <sz val="10"/>
            <rFont val="Arial"/>
            <family val="2"/>
          </rPr>
          <t xml:space="preserve">Source: Census ACS5 2023, Median Selected Monthly Owner Costs (with mortgage), TSCI field 'oc'</t>
        </r>
      </text>
    </comment>
    <comment ref="G1" authorId="0">
      <text>
        <r>
          <rPr>
            <sz val="10"/>
            <rFont val="Arial"/>
            <family val="2"/>
          </rPr>
          <t xml:space="preserve">Source: NAIC HO-3 2022 state avg /12, TSCI field 'ho' (state-level)</t>
        </r>
      </text>
    </comment>
    <comment ref="H1" authorId="0">
      <text>
        <r>
          <rPr>
            <sz val="10"/>
            <rFont val="Arial"/>
            <family val="2"/>
          </rPr>
          <t xml:space="preserve">Source: NAIC HO-4 2022 state avg /12, TSCI field 're' (state-level)</t>
        </r>
      </text>
    </comment>
    <comment ref="I1" authorId="0">
      <text>
        <r>
          <rPr>
            <sz val="10"/>
            <rFont val="Arial"/>
            <family val="2"/>
          </rPr>
          <t xml:space="preserve">Source: DOL NDCP 2008-2022 (2018 base, 2023 dollars), TSCI field 'cc_m'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P.N. Bradley</author>
  </authors>
  <commentList>
    <comment ref="C8" authorId="0">
      <text>
        <r>
          <rPr>
            <sz val="10"/>
            <rFont val="Arial"/>
            <family val="2"/>
          </rPr>
          <t xml:space="preserve">User-entered. No pay or benefit tables are embedded in this workbook.</t>
        </r>
      </text>
    </comment>
  </commentList>
</comments>
</file>

<file path=xl/sharedStrings.xml><?xml version="1.0" encoding="utf-8"?>
<sst xmlns="http://schemas.openxmlformats.org/spreadsheetml/2006/main" count="9849" uniqueCount="5347">
  <si>
    <t xml:space="preserve">Household Cost Scenario Model</t>
  </si>
  <si>
    <t xml:space="preserve">An advanced-Excel scenario tool: monthly shelter + childcare costs for any of 3,222 U.S. counties, against an income you enter.</t>
  </si>
  <si>
    <t xml:space="preserve">How to use</t>
  </si>
  <si>
    <t xml:space="preserve">1.</t>
  </si>
  <si>
    <t xml:space="preserve">On the Scenario tab, pick a State and County from the dropdowns, set Renter/Owner, children needing paid care, and YOUR monthly take-home income.</t>
  </si>
  <si>
    <t xml:space="preserve">2.</t>
  </si>
  <si>
    <t xml:space="preserve">After changing State, re-pick the County (the county list follows the state). Blue cells are inputs; black cells are live formulas.</t>
  </si>
  <si>
    <t xml:space="preserve">3.</t>
  </si>
  <si>
    <t xml:space="preserve">Compare tab puts two counties side by side with a component bar chart. Sensitivity tab sweeps the cost-to-income ratio across an income range.</t>
  </si>
  <si>
    <t xml:space="preserve">Data sources &amp; vintage (as attributed by the TSCI tool at patrickneilbradley.com)</t>
  </si>
  <si>
    <t xml:space="preserve">Rent</t>
  </si>
  <si>
    <t xml:space="preserve">U.S. Census Bureau, ACS 5-Year 2023 — Median Gross Rent (county). Covers 2019-2023 conditions, released Dec 2024.</t>
  </si>
  <si>
    <t xml:space="preserve">Owner cost</t>
  </si>
  <si>
    <t xml:space="preserve">U.S. Census Bureau, ACS 5-Year 2023 — Median Selected Monthly Owner Costs, housing units with a mortgage (county).</t>
  </si>
  <si>
    <t xml:space="preserve">Household income</t>
  </si>
  <si>
    <t xml:space="preserve">U.S. Census Bureau, ACS 5-Year 2023 — Median Household Income (county). Population: ACS B01003.</t>
  </si>
  <si>
    <t xml:space="preserve">Childcare</t>
  </si>
  <si>
    <t xml:space="preserve">DOL Women's Bureau, National Database of Childcare Prices (NDCP 2008-2022; base year 2018, inflated to 2023 dollars). Monthly price per child.</t>
  </si>
  <si>
    <t xml:space="preserve">Insurance</t>
  </si>
  <si>
    <t xml:space="preserve">NAIC homeowners HO-3 / renters HO-4 average premiums, 2022 (via Insurance Information Institute). STATE-level averages applied to every county in the state.</t>
  </si>
  <si>
    <t xml:space="preserve">Limitations</t>
  </si>
  <si>
    <t xml:space="preserve">Coverage gaps</t>
  </si>
  <si>
    <t xml:space="preserve">ACS suppresses small-N values: 10 counties lack rent, 8 lack owner cost, 2 lack income; 10 lack HO insurance. Blank source cells are treated as $0 in lookups - check the Data tab before trusting a $0 component.</t>
  </si>
  <si>
    <t xml:space="preserve">NDCP price is per child with no sibling discounts or age mix; the children input simply multiplies it.</t>
  </si>
  <si>
    <t xml:space="preserve">State averages, not county quotes. Renter/owner premiums are identical for all counties within a state.</t>
  </si>
  <si>
    <t xml:space="preserve">Thresholds</t>
  </si>
  <si>
    <t xml:space="preserve">The green/amber/red bands on the cost-to-income ratio (30% / 45%) are ILLUSTRATIVE labels for readability, not eligibility rules or financial advice.</t>
  </si>
  <si>
    <t xml:space="preserve">No benefits math</t>
  </si>
  <si>
    <t xml:space="preserve">No benefit rates or pay tables are embedded. Income is always user-entered.</t>
  </si>
  <si>
    <t xml:space="preserve">Workbook anatomy</t>
  </si>
  <si>
    <t xml:space="preserve">Data</t>
  </si>
  <si>
    <t xml:space="preserve">3,222-county structured table (CostData) with live derived owner/renter shelter totals.</t>
  </si>
  <si>
    <t xml:space="preserve">Scenario</t>
  </si>
  <si>
    <t xml:space="preserve">INDEX/MATCH lookups via a key column, named ranges, dependent dropdowns (OFFSET/COUNTIF), conditional-format ratio bands.</t>
  </si>
  <si>
    <t xml:space="preserve">Compare</t>
  </si>
  <si>
    <t xml:space="preserve">Two-county side-by-side with delta column and component bar chart.</t>
  </si>
  <si>
    <t xml:space="preserve">Sensitivity</t>
  </si>
  <si>
    <t xml:space="preserve">Formula-built what-if grid (income sweep x renter/owner ratio) with line chart and color scale.</t>
  </si>
  <si>
    <t xml:space="preserve">Lists</t>
  </si>
  <si>
    <t xml:space="preserve">Hidden sheet holding the state list and band legend.</t>
  </si>
  <si>
    <t xml:space="preserve">Patrick Neil Bradley - patrickneilbradley.com  |  Built 2026-06-11  |  Data extracted from the True Shelter Cost Index (TSCI) dataset on this site.</t>
  </si>
  <si>
    <t xml:space="preserve">State</t>
  </si>
  <si>
    <t xml:space="preserve">County</t>
  </si>
  <si>
    <t xml:space="preserve">FIPS</t>
  </si>
  <si>
    <t xml:space="preserve">Key</t>
  </si>
  <si>
    <t xml:space="preserve">Median Rent ($/mo)</t>
  </si>
  <si>
    <t xml:space="preserve">Owner Cost w/ Mortgage ($/mo)</t>
  </si>
  <si>
    <t xml:space="preserve">Homeowners Ins ($/mo)</t>
  </si>
  <si>
    <t xml:space="preserve">Renters Ins ($/mo)</t>
  </si>
  <si>
    <t xml:space="preserve">Childcare per Child ($/mo)</t>
  </si>
  <si>
    <t xml:space="preserve">Median HH Income ($/yr)</t>
  </si>
  <si>
    <t xml:space="preserve">Population</t>
  </si>
  <si>
    <t xml:space="preserve">Owner Shelter ($/mo)</t>
  </si>
  <si>
    <t xml:space="preserve">Renter Shelter ($/mo)</t>
  </si>
  <si>
    <t xml:space="preserve">Alabama</t>
  </si>
  <si>
    <t xml:space="preserve">Autauga County</t>
  </si>
  <si>
    <t xml:space="preserve">01001</t>
  </si>
  <si>
    <t xml:space="preserve">Baldwin County</t>
  </si>
  <si>
    <t xml:space="preserve">01003</t>
  </si>
  <si>
    <t xml:space="preserve">Barbour County</t>
  </si>
  <si>
    <t xml:space="preserve">01005</t>
  </si>
  <si>
    <t xml:space="preserve">Bibb County</t>
  </si>
  <si>
    <t xml:space="preserve">01007</t>
  </si>
  <si>
    <t xml:space="preserve">Blount County</t>
  </si>
  <si>
    <t xml:space="preserve">01009</t>
  </si>
  <si>
    <t xml:space="preserve">Bullock County</t>
  </si>
  <si>
    <t xml:space="preserve">01011</t>
  </si>
  <si>
    <t xml:space="preserve">Butler County</t>
  </si>
  <si>
    <t xml:space="preserve">01013</t>
  </si>
  <si>
    <t xml:space="preserve">Calhoun County</t>
  </si>
  <si>
    <t xml:space="preserve">01015</t>
  </si>
  <si>
    <t xml:space="preserve">Chambers County</t>
  </si>
  <si>
    <t xml:space="preserve">01017</t>
  </si>
  <si>
    <t xml:space="preserve">Cherokee County</t>
  </si>
  <si>
    <t xml:space="preserve">01019</t>
  </si>
  <si>
    <t xml:space="preserve">Chilton County</t>
  </si>
  <si>
    <t xml:space="preserve">01021</t>
  </si>
  <si>
    <t xml:space="preserve">Choctaw County</t>
  </si>
  <si>
    <t xml:space="preserve">01023</t>
  </si>
  <si>
    <t xml:space="preserve">Clarke County</t>
  </si>
  <si>
    <t xml:space="preserve">01025</t>
  </si>
  <si>
    <t xml:space="preserve">Clay County</t>
  </si>
  <si>
    <t xml:space="preserve">01027</t>
  </si>
  <si>
    <t xml:space="preserve">Cleburne County</t>
  </si>
  <si>
    <t xml:space="preserve">01029</t>
  </si>
  <si>
    <t xml:space="preserve">Coffee County</t>
  </si>
  <si>
    <t xml:space="preserve">01031</t>
  </si>
  <si>
    <t xml:space="preserve">Colbert County</t>
  </si>
  <si>
    <t xml:space="preserve">01033</t>
  </si>
  <si>
    <t xml:space="preserve">Conecuh County</t>
  </si>
  <si>
    <t xml:space="preserve">01035</t>
  </si>
  <si>
    <t xml:space="preserve">Coosa County</t>
  </si>
  <si>
    <t xml:space="preserve">01037</t>
  </si>
  <si>
    <t xml:space="preserve">Covington County</t>
  </si>
  <si>
    <t xml:space="preserve">01039</t>
  </si>
  <si>
    <t xml:space="preserve">Crenshaw County</t>
  </si>
  <si>
    <t xml:space="preserve">01041</t>
  </si>
  <si>
    <t xml:space="preserve">Cullman County</t>
  </si>
  <si>
    <t xml:space="preserve">01043</t>
  </si>
  <si>
    <t xml:space="preserve">Dale County</t>
  </si>
  <si>
    <t xml:space="preserve">01045</t>
  </si>
  <si>
    <t xml:space="preserve">Dallas County</t>
  </si>
  <si>
    <t xml:space="preserve">01047</t>
  </si>
  <si>
    <t xml:space="preserve">DeKalb County</t>
  </si>
  <si>
    <t xml:space="preserve">01049</t>
  </si>
  <si>
    <t xml:space="preserve">Elmore County</t>
  </si>
  <si>
    <t xml:space="preserve">01051</t>
  </si>
  <si>
    <t xml:space="preserve">Escambia County</t>
  </si>
  <si>
    <t xml:space="preserve">01053</t>
  </si>
  <si>
    <t xml:space="preserve">Etowah County</t>
  </si>
  <si>
    <t xml:space="preserve">01055</t>
  </si>
  <si>
    <t xml:space="preserve">Fayette County</t>
  </si>
  <si>
    <t xml:space="preserve">01057</t>
  </si>
  <si>
    <t xml:space="preserve">Franklin County</t>
  </si>
  <si>
    <t xml:space="preserve">01059</t>
  </si>
  <si>
    <t xml:space="preserve">Geneva County</t>
  </si>
  <si>
    <t xml:space="preserve">01061</t>
  </si>
  <si>
    <t xml:space="preserve">Greene County</t>
  </si>
  <si>
    <t xml:space="preserve">01063</t>
  </si>
  <si>
    <t xml:space="preserve">Hale County</t>
  </si>
  <si>
    <t xml:space="preserve">01065</t>
  </si>
  <si>
    <t xml:space="preserve">Henry County</t>
  </si>
  <si>
    <t xml:space="preserve">01067</t>
  </si>
  <si>
    <t xml:space="preserve">Houston County</t>
  </si>
  <si>
    <t xml:space="preserve">01069</t>
  </si>
  <si>
    <t xml:space="preserve">Jackson County</t>
  </si>
  <si>
    <t xml:space="preserve">01071</t>
  </si>
  <si>
    <t xml:space="preserve">Jefferson County</t>
  </si>
  <si>
    <t xml:space="preserve">01073</t>
  </si>
  <si>
    <t xml:space="preserve">Lamar County</t>
  </si>
  <si>
    <t xml:space="preserve">01075</t>
  </si>
  <si>
    <t xml:space="preserve">Lauderdale County</t>
  </si>
  <si>
    <t xml:space="preserve">01077</t>
  </si>
  <si>
    <t xml:space="preserve">Lawrence County</t>
  </si>
  <si>
    <t xml:space="preserve">01079</t>
  </si>
  <si>
    <t xml:space="preserve">Lee County</t>
  </si>
  <si>
    <t xml:space="preserve">01081</t>
  </si>
  <si>
    <t xml:space="preserve">Limestone County</t>
  </si>
  <si>
    <t xml:space="preserve">01083</t>
  </si>
  <si>
    <t xml:space="preserve">Lowndes County</t>
  </si>
  <si>
    <t xml:space="preserve">01085</t>
  </si>
  <si>
    <t xml:space="preserve">Macon County</t>
  </si>
  <si>
    <t xml:space="preserve">01087</t>
  </si>
  <si>
    <t xml:space="preserve">Madison County</t>
  </si>
  <si>
    <t xml:space="preserve">01089</t>
  </si>
  <si>
    <t xml:space="preserve">Marengo County</t>
  </si>
  <si>
    <t xml:space="preserve">01091</t>
  </si>
  <si>
    <t xml:space="preserve">Marion County</t>
  </si>
  <si>
    <t xml:space="preserve">01093</t>
  </si>
  <si>
    <t xml:space="preserve">Marshall County</t>
  </si>
  <si>
    <t xml:space="preserve">01095</t>
  </si>
  <si>
    <t xml:space="preserve">Mobile County</t>
  </si>
  <si>
    <t xml:space="preserve">01097</t>
  </si>
  <si>
    <t xml:space="preserve">Monroe County</t>
  </si>
  <si>
    <t xml:space="preserve">01099</t>
  </si>
  <si>
    <t xml:space="preserve">Montgomery County</t>
  </si>
  <si>
    <t xml:space="preserve">01101</t>
  </si>
  <si>
    <t xml:space="preserve">Morgan County</t>
  </si>
  <si>
    <t xml:space="preserve">01103</t>
  </si>
  <si>
    <t xml:space="preserve">Perry County</t>
  </si>
  <si>
    <t xml:space="preserve">01105</t>
  </si>
  <si>
    <t xml:space="preserve">Pickens County</t>
  </si>
  <si>
    <t xml:space="preserve">01107</t>
  </si>
  <si>
    <t xml:space="preserve">Pike County</t>
  </si>
  <si>
    <t xml:space="preserve">01109</t>
  </si>
  <si>
    <t xml:space="preserve">Randolph County</t>
  </si>
  <si>
    <t xml:space="preserve">01111</t>
  </si>
  <si>
    <t xml:space="preserve">Russell County</t>
  </si>
  <si>
    <t xml:space="preserve">01113</t>
  </si>
  <si>
    <t xml:space="preserve">Shelby County</t>
  </si>
  <si>
    <t xml:space="preserve">01117</t>
  </si>
  <si>
    <t xml:space="preserve">St. Clair County</t>
  </si>
  <si>
    <t xml:space="preserve">01115</t>
  </si>
  <si>
    <t xml:space="preserve">Sumter County</t>
  </si>
  <si>
    <t xml:space="preserve">01119</t>
  </si>
  <si>
    <t xml:space="preserve">Talladega County</t>
  </si>
  <si>
    <t xml:space="preserve">01121</t>
  </si>
  <si>
    <t xml:space="preserve">Tallapoosa County</t>
  </si>
  <si>
    <t xml:space="preserve">01123</t>
  </si>
  <si>
    <t xml:space="preserve">Tuscaloosa County</t>
  </si>
  <si>
    <t xml:space="preserve">01125</t>
  </si>
  <si>
    <t xml:space="preserve">Walker County</t>
  </si>
  <si>
    <t xml:space="preserve">01127</t>
  </si>
  <si>
    <t xml:space="preserve">Washington County</t>
  </si>
  <si>
    <t xml:space="preserve">01129</t>
  </si>
  <si>
    <t xml:space="preserve">Wilcox County</t>
  </si>
  <si>
    <t xml:space="preserve">01131</t>
  </si>
  <si>
    <t xml:space="preserve">Winston County</t>
  </si>
  <si>
    <t xml:space="preserve">01133</t>
  </si>
  <si>
    <t xml:space="preserve">Alaska</t>
  </si>
  <si>
    <t xml:space="preserve">Aleutians East Borough</t>
  </si>
  <si>
    <t xml:space="preserve">02013</t>
  </si>
  <si>
    <t xml:space="preserve">Aleutians West Census Area</t>
  </si>
  <si>
    <t xml:space="preserve">02016</t>
  </si>
  <si>
    <t xml:space="preserve">Anchorage Municipality</t>
  </si>
  <si>
    <t xml:space="preserve">02020</t>
  </si>
  <si>
    <t xml:space="preserve">Bethel Census Area</t>
  </si>
  <si>
    <t xml:space="preserve">02050</t>
  </si>
  <si>
    <t xml:space="preserve">Bristol Bay Borough</t>
  </si>
  <si>
    <t xml:space="preserve">02060</t>
  </si>
  <si>
    <t xml:space="preserve">Chugach Census Area</t>
  </si>
  <si>
    <t xml:space="preserve">02063</t>
  </si>
  <si>
    <t xml:space="preserve">Copper River Census Area</t>
  </si>
  <si>
    <t xml:space="preserve">02066</t>
  </si>
  <si>
    <t xml:space="preserve">Denali Borough</t>
  </si>
  <si>
    <t xml:space="preserve">02068</t>
  </si>
  <si>
    <t xml:space="preserve">Dillingham Census Area</t>
  </si>
  <si>
    <t xml:space="preserve">02070</t>
  </si>
  <si>
    <t xml:space="preserve">Fairbanks North Star Borough</t>
  </si>
  <si>
    <t xml:space="preserve">02090</t>
  </si>
  <si>
    <t xml:space="preserve">Haines Borough</t>
  </si>
  <si>
    <t xml:space="preserve">02100</t>
  </si>
  <si>
    <t xml:space="preserve">Hoonah-Angoon Census Area</t>
  </si>
  <si>
    <t xml:space="preserve">02105</t>
  </si>
  <si>
    <t xml:space="preserve">Juneau City and Borough</t>
  </si>
  <si>
    <t xml:space="preserve">02110</t>
  </si>
  <si>
    <t xml:space="preserve">Kenai Peninsula Borough</t>
  </si>
  <si>
    <t xml:space="preserve">02122</t>
  </si>
  <si>
    <t xml:space="preserve">Ketchikan Gateway Borough</t>
  </si>
  <si>
    <t xml:space="preserve">02130</t>
  </si>
  <si>
    <t xml:space="preserve">Kodiak Island Borough</t>
  </si>
  <si>
    <t xml:space="preserve">02150</t>
  </si>
  <si>
    <t xml:space="preserve">Kusilvak Census Area</t>
  </si>
  <si>
    <t xml:space="preserve">02158</t>
  </si>
  <si>
    <t xml:space="preserve">Lake and Peninsula Borough</t>
  </si>
  <si>
    <t xml:space="preserve">02164</t>
  </si>
  <si>
    <t xml:space="preserve">Matanuska-Susitna Borough</t>
  </si>
  <si>
    <t xml:space="preserve">02170</t>
  </si>
  <si>
    <t xml:space="preserve">Nome Census Area</t>
  </si>
  <si>
    <t xml:space="preserve">02180</t>
  </si>
  <si>
    <t xml:space="preserve">North Slope Borough</t>
  </si>
  <si>
    <t xml:space="preserve">02185</t>
  </si>
  <si>
    <t xml:space="preserve">Northwest Arctic Borough</t>
  </si>
  <si>
    <t xml:space="preserve">02188</t>
  </si>
  <si>
    <t xml:space="preserve">Petersburg Borough</t>
  </si>
  <si>
    <t xml:space="preserve">02195</t>
  </si>
  <si>
    <t xml:space="preserve">Prince of Wales-Hyder Census Area</t>
  </si>
  <si>
    <t xml:space="preserve">02198</t>
  </si>
  <si>
    <t xml:space="preserve">Sitka City and Borough</t>
  </si>
  <si>
    <t xml:space="preserve">02220</t>
  </si>
  <si>
    <t xml:space="preserve">Skagway Municipality</t>
  </si>
  <si>
    <t xml:space="preserve">02230</t>
  </si>
  <si>
    <t xml:space="preserve">Southeast Fairbanks Census Area</t>
  </si>
  <si>
    <t xml:space="preserve">02240</t>
  </si>
  <si>
    <t xml:space="preserve">Wrangell City and Borough</t>
  </si>
  <si>
    <t xml:space="preserve">02275</t>
  </si>
  <si>
    <t xml:space="preserve">Yakutat City and Borough</t>
  </si>
  <si>
    <t xml:space="preserve">02282</t>
  </si>
  <si>
    <t xml:space="preserve">Yukon-Koyukuk Census Area</t>
  </si>
  <si>
    <t xml:space="preserve">02290</t>
  </si>
  <si>
    <t xml:space="preserve">Arizona</t>
  </si>
  <si>
    <t xml:space="preserve">Apache County</t>
  </si>
  <si>
    <t xml:space="preserve">04001</t>
  </si>
  <si>
    <t xml:space="preserve">Cochise County</t>
  </si>
  <si>
    <t xml:space="preserve">04003</t>
  </si>
  <si>
    <t xml:space="preserve">Coconino County</t>
  </si>
  <si>
    <t xml:space="preserve">04005</t>
  </si>
  <si>
    <t xml:space="preserve">Gila County</t>
  </si>
  <si>
    <t xml:space="preserve">04007</t>
  </si>
  <si>
    <t xml:space="preserve">Graham County</t>
  </si>
  <si>
    <t xml:space="preserve">04009</t>
  </si>
  <si>
    <t xml:space="preserve">Greenlee County</t>
  </si>
  <si>
    <t xml:space="preserve">04011</t>
  </si>
  <si>
    <t xml:space="preserve">La Paz County</t>
  </si>
  <si>
    <t xml:space="preserve">04012</t>
  </si>
  <si>
    <t xml:space="preserve">Maricopa County</t>
  </si>
  <si>
    <t xml:space="preserve">04013</t>
  </si>
  <si>
    <t xml:space="preserve">Mohave County</t>
  </si>
  <si>
    <t xml:space="preserve">04015</t>
  </si>
  <si>
    <t xml:space="preserve">Navajo County</t>
  </si>
  <si>
    <t xml:space="preserve">04017</t>
  </si>
  <si>
    <t xml:space="preserve">Pima County</t>
  </si>
  <si>
    <t xml:space="preserve">04019</t>
  </si>
  <si>
    <t xml:space="preserve">Pinal County</t>
  </si>
  <si>
    <t xml:space="preserve">04021</t>
  </si>
  <si>
    <t xml:space="preserve">Santa Cruz County</t>
  </si>
  <si>
    <t xml:space="preserve">04023</t>
  </si>
  <si>
    <t xml:space="preserve">Yavapai County</t>
  </si>
  <si>
    <t xml:space="preserve">04025</t>
  </si>
  <si>
    <t xml:space="preserve">Yuma County</t>
  </si>
  <si>
    <t xml:space="preserve">04027</t>
  </si>
  <si>
    <t xml:space="preserve">Arkansas</t>
  </si>
  <si>
    <t xml:space="preserve">Arkansas County</t>
  </si>
  <si>
    <t xml:space="preserve">05001</t>
  </si>
  <si>
    <t xml:space="preserve">Ashley County</t>
  </si>
  <si>
    <t xml:space="preserve">05003</t>
  </si>
  <si>
    <t xml:space="preserve">Baxter County</t>
  </si>
  <si>
    <t xml:space="preserve">05005</t>
  </si>
  <si>
    <t xml:space="preserve">Benton County</t>
  </si>
  <si>
    <t xml:space="preserve">05007</t>
  </si>
  <si>
    <t xml:space="preserve">Boone County</t>
  </si>
  <si>
    <t xml:space="preserve">05009</t>
  </si>
  <si>
    <t xml:space="preserve">Bradley County</t>
  </si>
  <si>
    <t xml:space="preserve">05011</t>
  </si>
  <si>
    <t xml:space="preserve">05013</t>
  </si>
  <si>
    <t xml:space="preserve">Carroll County</t>
  </si>
  <si>
    <t xml:space="preserve">05015</t>
  </si>
  <si>
    <t xml:space="preserve">Chicot County</t>
  </si>
  <si>
    <t xml:space="preserve">05017</t>
  </si>
  <si>
    <t xml:space="preserve">Clark County</t>
  </si>
  <si>
    <t xml:space="preserve">05019</t>
  </si>
  <si>
    <t xml:space="preserve">05021</t>
  </si>
  <si>
    <t xml:space="preserve">05023</t>
  </si>
  <si>
    <t xml:space="preserve">Cleveland County</t>
  </si>
  <si>
    <t xml:space="preserve">05025</t>
  </si>
  <si>
    <t xml:space="preserve">Columbia County</t>
  </si>
  <si>
    <t xml:space="preserve">05027</t>
  </si>
  <si>
    <t xml:space="preserve">Conway County</t>
  </si>
  <si>
    <t xml:space="preserve">05029</t>
  </si>
  <si>
    <t xml:space="preserve">Craighead County</t>
  </si>
  <si>
    <t xml:space="preserve">05031</t>
  </si>
  <si>
    <t xml:space="preserve">Crawford County</t>
  </si>
  <si>
    <t xml:space="preserve">05033</t>
  </si>
  <si>
    <t xml:space="preserve">Crittenden County</t>
  </si>
  <si>
    <t xml:space="preserve">05035</t>
  </si>
  <si>
    <t xml:space="preserve">Cross County</t>
  </si>
  <si>
    <t xml:space="preserve">05037</t>
  </si>
  <si>
    <t xml:space="preserve">05039</t>
  </si>
  <si>
    <t xml:space="preserve">Desha County</t>
  </si>
  <si>
    <t xml:space="preserve">05041</t>
  </si>
  <si>
    <t xml:space="preserve">Drew County</t>
  </si>
  <si>
    <t xml:space="preserve">05043</t>
  </si>
  <si>
    <t xml:space="preserve">Faulkner County</t>
  </si>
  <si>
    <t xml:space="preserve">05045</t>
  </si>
  <si>
    <t xml:space="preserve">05047</t>
  </si>
  <si>
    <t xml:space="preserve">Fulton County</t>
  </si>
  <si>
    <t xml:space="preserve">05049</t>
  </si>
  <si>
    <t xml:space="preserve">Garland County</t>
  </si>
  <si>
    <t xml:space="preserve">05051</t>
  </si>
  <si>
    <t xml:space="preserve">Grant County</t>
  </si>
  <si>
    <t xml:space="preserve">05053</t>
  </si>
  <si>
    <t xml:space="preserve">05055</t>
  </si>
  <si>
    <t xml:space="preserve">Hempstead County</t>
  </si>
  <si>
    <t xml:space="preserve">05057</t>
  </si>
  <si>
    <t xml:space="preserve">Hot Spring County</t>
  </si>
  <si>
    <t xml:space="preserve">05059</t>
  </si>
  <si>
    <t xml:space="preserve">Howard County</t>
  </si>
  <si>
    <t xml:space="preserve">05061</t>
  </si>
  <si>
    <t xml:space="preserve">Independence County</t>
  </si>
  <si>
    <t xml:space="preserve">05063</t>
  </si>
  <si>
    <t xml:space="preserve">Izard County</t>
  </si>
  <si>
    <t xml:space="preserve">05065</t>
  </si>
  <si>
    <t xml:space="preserve">05067</t>
  </si>
  <si>
    <t xml:space="preserve">05069</t>
  </si>
  <si>
    <t xml:space="preserve">Johnson County</t>
  </si>
  <si>
    <t xml:space="preserve">05071</t>
  </si>
  <si>
    <t xml:space="preserve">Lafayette County</t>
  </si>
  <si>
    <t xml:space="preserve">05073</t>
  </si>
  <si>
    <t xml:space="preserve">05075</t>
  </si>
  <si>
    <t xml:space="preserve">05077</t>
  </si>
  <si>
    <t xml:space="preserve">Lincoln County</t>
  </si>
  <si>
    <t xml:space="preserve">05079</t>
  </si>
  <si>
    <t xml:space="preserve">Little River County</t>
  </si>
  <si>
    <t xml:space="preserve">05081</t>
  </si>
  <si>
    <t xml:space="preserve">Logan County</t>
  </si>
  <si>
    <t xml:space="preserve">05083</t>
  </si>
  <si>
    <t xml:space="preserve">Lonoke County</t>
  </si>
  <si>
    <t xml:space="preserve">05085</t>
  </si>
  <si>
    <t xml:space="preserve">05087</t>
  </si>
  <si>
    <t xml:space="preserve">05089</t>
  </si>
  <si>
    <t xml:space="preserve">Miller County</t>
  </si>
  <si>
    <t xml:space="preserve">05091</t>
  </si>
  <si>
    <t xml:space="preserve">Mississippi County</t>
  </si>
  <si>
    <t xml:space="preserve">05093</t>
  </si>
  <si>
    <t xml:space="preserve">05095</t>
  </si>
  <si>
    <t xml:space="preserve">05097</t>
  </si>
  <si>
    <t xml:space="preserve">Nevada County</t>
  </si>
  <si>
    <t xml:space="preserve">05099</t>
  </si>
  <si>
    <t xml:space="preserve">Newton County</t>
  </si>
  <si>
    <t xml:space="preserve">05101</t>
  </si>
  <si>
    <t xml:space="preserve">Ouachita County</t>
  </si>
  <si>
    <t xml:space="preserve">05103</t>
  </si>
  <si>
    <t xml:space="preserve">05105</t>
  </si>
  <si>
    <t xml:space="preserve">Phillips County</t>
  </si>
  <si>
    <t xml:space="preserve">05107</t>
  </si>
  <si>
    <t xml:space="preserve">05109</t>
  </si>
  <si>
    <t xml:space="preserve">Poinsett County</t>
  </si>
  <si>
    <t xml:space="preserve">05111</t>
  </si>
  <si>
    <t xml:space="preserve">Polk County</t>
  </si>
  <si>
    <t xml:space="preserve">05113</t>
  </si>
  <si>
    <t xml:space="preserve">Pope County</t>
  </si>
  <si>
    <t xml:space="preserve">05115</t>
  </si>
  <si>
    <t xml:space="preserve">Prairie County</t>
  </si>
  <si>
    <t xml:space="preserve">05117</t>
  </si>
  <si>
    <t xml:space="preserve">Pulaski County</t>
  </si>
  <si>
    <t xml:space="preserve">05119</t>
  </si>
  <si>
    <t xml:space="preserve">05121</t>
  </si>
  <si>
    <t xml:space="preserve">Saline County</t>
  </si>
  <si>
    <t xml:space="preserve">05125</t>
  </si>
  <si>
    <t xml:space="preserve">Scott County</t>
  </si>
  <si>
    <t xml:space="preserve">05127</t>
  </si>
  <si>
    <t xml:space="preserve">Searcy County</t>
  </si>
  <si>
    <t xml:space="preserve">05129</t>
  </si>
  <si>
    <t xml:space="preserve">Sebastian County</t>
  </si>
  <si>
    <t xml:space="preserve">05131</t>
  </si>
  <si>
    <t xml:space="preserve">Sevier County</t>
  </si>
  <si>
    <t xml:space="preserve">05133</t>
  </si>
  <si>
    <t xml:space="preserve">Sharp County</t>
  </si>
  <si>
    <t xml:space="preserve">05135</t>
  </si>
  <si>
    <t xml:space="preserve">St. Francis County</t>
  </si>
  <si>
    <t xml:space="preserve">05123</t>
  </si>
  <si>
    <t xml:space="preserve">Stone County</t>
  </si>
  <si>
    <t xml:space="preserve">05137</t>
  </si>
  <si>
    <t xml:space="preserve">Union County</t>
  </si>
  <si>
    <t xml:space="preserve">05139</t>
  </si>
  <si>
    <t xml:space="preserve">Van Buren County</t>
  </si>
  <si>
    <t xml:space="preserve">05141</t>
  </si>
  <si>
    <t xml:space="preserve">05143</t>
  </si>
  <si>
    <t xml:space="preserve">White County</t>
  </si>
  <si>
    <t xml:space="preserve">05145</t>
  </si>
  <si>
    <t xml:space="preserve">Woodruff County</t>
  </si>
  <si>
    <t xml:space="preserve">05147</t>
  </si>
  <si>
    <t xml:space="preserve">Yell County</t>
  </si>
  <si>
    <t xml:space="preserve">05149</t>
  </si>
  <si>
    <t xml:space="preserve">California</t>
  </si>
  <si>
    <t xml:space="preserve">Alameda County</t>
  </si>
  <si>
    <t xml:space="preserve">06001</t>
  </si>
  <si>
    <t xml:space="preserve">Alpine County</t>
  </si>
  <si>
    <t xml:space="preserve">06003</t>
  </si>
  <si>
    <t xml:space="preserve">Amador County</t>
  </si>
  <si>
    <t xml:space="preserve">06005</t>
  </si>
  <si>
    <t xml:space="preserve">Butte County</t>
  </si>
  <si>
    <t xml:space="preserve">06007</t>
  </si>
  <si>
    <t xml:space="preserve">Calaveras County</t>
  </si>
  <si>
    <t xml:space="preserve">06009</t>
  </si>
  <si>
    <t xml:space="preserve">Colusa County</t>
  </si>
  <si>
    <t xml:space="preserve">06011</t>
  </si>
  <si>
    <t xml:space="preserve">Contra Costa County</t>
  </si>
  <si>
    <t xml:space="preserve">06013</t>
  </si>
  <si>
    <t xml:space="preserve">Del Norte County</t>
  </si>
  <si>
    <t xml:space="preserve">06015</t>
  </si>
  <si>
    <t xml:space="preserve">El Dorado County</t>
  </si>
  <si>
    <t xml:space="preserve">06017</t>
  </si>
  <si>
    <t xml:space="preserve">Fresno County</t>
  </si>
  <si>
    <t xml:space="preserve">06019</t>
  </si>
  <si>
    <t xml:space="preserve">Glenn County</t>
  </si>
  <si>
    <t xml:space="preserve">06021</t>
  </si>
  <si>
    <t xml:space="preserve">Humboldt County</t>
  </si>
  <si>
    <t xml:space="preserve">06023</t>
  </si>
  <si>
    <t xml:space="preserve">Imperial County</t>
  </si>
  <si>
    <t xml:space="preserve">06025</t>
  </si>
  <si>
    <t xml:space="preserve">Inyo County</t>
  </si>
  <si>
    <t xml:space="preserve">06027</t>
  </si>
  <si>
    <t xml:space="preserve">Kern County</t>
  </si>
  <si>
    <t xml:space="preserve">06029</t>
  </si>
  <si>
    <t xml:space="preserve">Kings County</t>
  </si>
  <si>
    <t xml:space="preserve">06031</t>
  </si>
  <si>
    <t xml:space="preserve">Lake County</t>
  </si>
  <si>
    <t xml:space="preserve">06033</t>
  </si>
  <si>
    <t xml:space="preserve">Lassen County</t>
  </si>
  <si>
    <t xml:space="preserve">06035</t>
  </si>
  <si>
    <t xml:space="preserve">Los Angeles County</t>
  </si>
  <si>
    <t xml:space="preserve">06037</t>
  </si>
  <si>
    <t xml:space="preserve">Madera County</t>
  </si>
  <si>
    <t xml:space="preserve">06039</t>
  </si>
  <si>
    <t xml:space="preserve">Marin County</t>
  </si>
  <si>
    <t xml:space="preserve">06041</t>
  </si>
  <si>
    <t xml:space="preserve">Mariposa County</t>
  </si>
  <si>
    <t xml:space="preserve">06043</t>
  </si>
  <si>
    <t xml:space="preserve">Mendocino County</t>
  </si>
  <si>
    <t xml:space="preserve">06045</t>
  </si>
  <si>
    <t xml:space="preserve">Merced County</t>
  </si>
  <si>
    <t xml:space="preserve">06047</t>
  </si>
  <si>
    <t xml:space="preserve">Modoc County</t>
  </si>
  <si>
    <t xml:space="preserve">06049</t>
  </si>
  <si>
    <t xml:space="preserve">Mono County</t>
  </si>
  <si>
    <t xml:space="preserve">06051</t>
  </si>
  <si>
    <t xml:space="preserve">Monterey County</t>
  </si>
  <si>
    <t xml:space="preserve">06053</t>
  </si>
  <si>
    <t xml:space="preserve">Napa County</t>
  </si>
  <si>
    <t xml:space="preserve">06055</t>
  </si>
  <si>
    <t xml:space="preserve">06057</t>
  </si>
  <si>
    <t xml:space="preserve">Orange County</t>
  </si>
  <si>
    <t xml:space="preserve">06059</t>
  </si>
  <si>
    <t xml:space="preserve">Placer County</t>
  </si>
  <si>
    <t xml:space="preserve">06061</t>
  </si>
  <si>
    <t xml:space="preserve">Plumas County</t>
  </si>
  <si>
    <t xml:space="preserve">06063</t>
  </si>
  <si>
    <t xml:space="preserve">Riverside County</t>
  </si>
  <si>
    <t xml:space="preserve">06065</t>
  </si>
  <si>
    <t xml:space="preserve">Sacramento County</t>
  </si>
  <si>
    <t xml:space="preserve">06067</t>
  </si>
  <si>
    <t xml:space="preserve">San Benito County</t>
  </si>
  <si>
    <t xml:space="preserve">06069</t>
  </si>
  <si>
    <t xml:space="preserve">San Bernardino County</t>
  </si>
  <si>
    <t xml:space="preserve">06071</t>
  </si>
  <si>
    <t xml:space="preserve">San Diego County</t>
  </si>
  <si>
    <t xml:space="preserve">06073</t>
  </si>
  <si>
    <t xml:space="preserve">San Francisco County</t>
  </si>
  <si>
    <t xml:space="preserve">06075</t>
  </si>
  <si>
    <t xml:space="preserve">San Joaquin County</t>
  </si>
  <si>
    <t xml:space="preserve">06077</t>
  </si>
  <si>
    <t xml:space="preserve">San Luis Obispo County</t>
  </si>
  <si>
    <t xml:space="preserve">06079</t>
  </si>
  <si>
    <t xml:space="preserve">San Mateo County</t>
  </si>
  <si>
    <t xml:space="preserve">06081</t>
  </si>
  <si>
    <t xml:space="preserve">Santa Barbara County</t>
  </si>
  <si>
    <t xml:space="preserve">06083</t>
  </si>
  <si>
    <t xml:space="preserve">Santa Clara County</t>
  </si>
  <si>
    <t xml:space="preserve">06085</t>
  </si>
  <si>
    <t xml:space="preserve">06087</t>
  </si>
  <si>
    <t xml:space="preserve">Shasta County</t>
  </si>
  <si>
    <t xml:space="preserve">06089</t>
  </si>
  <si>
    <t xml:space="preserve">Sierra County</t>
  </si>
  <si>
    <t xml:space="preserve">06091</t>
  </si>
  <si>
    <t xml:space="preserve">Siskiyou County</t>
  </si>
  <si>
    <t xml:space="preserve">06093</t>
  </si>
  <si>
    <t xml:space="preserve">Solano County</t>
  </si>
  <si>
    <t xml:space="preserve">06095</t>
  </si>
  <si>
    <t xml:space="preserve">Sonoma County</t>
  </si>
  <si>
    <t xml:space="preserve">06097</t>
  </si>
  <si>
    <t xml:space="preserve">Stanislaus County</t>
  </si>
  <si>
    <t xml:space="preserve">06099</t>
  </si>
  <si>
    <t xml:space="preserve">Sutter County</t>
  </si>
  <si>
    <t xml:space="preserve">06101</t>
  </si>
  <si>
    <t xml:space="preserve">Tehama County</t>
  </si>
  <si>
    <t xml:space="preserve">06103</t>
  </si>
  <si>
    <t xml:space="preserve">Trinity County</t>
  </si>
  <si>
    <t xml:space="preserve">06105</t>
  </si>
  <si>
    <t xml:space="preserve">Tulare County</t>
  </si>
  <si>
    <t xml:space="preserve">06107</t>
  </si>
  <si>
    <t xml:space="preserve">Tuolumne County</t>
  </si>
  <si>
    <t xml:space="preserve">06109</t>
  </si>
  <si>
    <t xml:space="preserve">Ventura County</t>
  </si>
  <si>
    <t xml:space="preserve">06111</t>
  </si>
  <si>
    <t xml:space="preserve">Yolo County</t>
  </si>
  <si>
    <t xml:space="preserve">06113</t>
  </si>
  <si>
    <t xml:space="preserve">Yuba County</t>
  </si>
  <si>
    <t xml:space="preserve">06115</t>
  </si>
  <si>
    <t xml:space="preserve">Colorado</t>
  </si>
  <si>
    <t xml:space="preserve">Adams County</t>
  </si>
  <si>
    <t xml:space="preserve">08001</t>
  </si>
  <si>
    <t xml:space="preserve">Alamosa County</t>
  </si>
  <si>
    <t xml:space="preserve">08003</t>
  </si>
  <si>
    <t xml:space="preserve">Arapahoe County</t>
  </si>
  <si>
    <t xml:space="preserve">08005</t>
  </si>
  <si>
    <t xml:space="preserve">Archuleta County</t>
  </si>
  <si>
    <t xml:space="preserve">08007</t>
  </si>
  <si>
    <t xml:space="preserve">Baca County</t>
  </si>
  <si>
    <t xml:space="preserve">08009</t>
  </si>
  <si>
    <t xml:space="preserve">Bent County</t>
  </si>
  <si>
    <t xml:space="preserve">08011</t>
  </si>
  <si>
    <t xml:space="preserve">Boulder County</t>
  </si>
  <si>
    <t xml:space="preserve">08013</t>
  </si>
  <si>
    <t xml:space="preserve">Broomfield County</t>
  </si>
  <si>
    <t xml:space="preserve">08014</t>
  </si>
  <si>
    <t xml:space="preserve">Chaffee County</t>
  </si>
  <si>
    <t xml:space="preserve">08015</t>
  </si>
  <si>
    <t xml:space="preserve">Cheyenne County</t>
  </si>
  <si>
    <t xml:space="preserve">08017</t>
  </si>
  <si>
    <t xml:space="preserve">Clear Creek County</t>
  </si>
  <si>
    <t xml:space="preserve">08019</t>
  </si>
  <si>
    <t xml:space="preserve">Conejos County</t>
  </si>
  <si>
    <t xml:space="preserve">08021</t>
  </si>
  <si>
    <t xml:space="preserve">Costilla County</t>
  </si>
  <si>
    <t xml:space="preserve">08023</t>
  </si>
  <si>
    <t xml:space="preserve">Crowley County</t>
  </si>
  <si>
    <t xml:space="preserve">08025</t>
  </si>
  <si>
    <t xml:space="preserve">Custer County</t>
  </si>
  <si>
    <t xml:space="preserve">08027</t>
  </si>
  <si>
    <t xml:space="preserve">Delta County</t>
  </si>
  <si>
    <t xml:space="preserve">08029</t>
  </si>
  <si>
    <t xml:space="preserve">Denver County</t>
  </si>
  <si>
    <t xml:space="preserve">08031</t>
  </si>
  <si>
    <t xml:space="preserve">Dolores County</t>
  </si>
  <si>
    <t xml:space="preserve">08033</t>
  </si>
  <si>
    <t xml:space="preserve">Douglas County</t>
  </si>
  <si>
    <t xml:space="preserve">08035</t>
  </si>
  <si>
    <t xml:space="preserve">Eagle County</t>
  </si>
  <si>
    <t xml:space="preserve">08037</t>
  </si>
  <si>
    <t xml:space="preserve">El Paso County</t>
  </si>
  <si>
    <t xml:space="preserve">08041</t>
  </si>
  <si>
    <t xml:space="preserve">Elbert County</t>
  </si>
  <si>
    <t xml:space="preserve">08039</t>
  </si>
  <si>
    <t xml:space="preserve">Fremont County</t>
  </si>
  <si>
    <t xml:space="preserve">08043</t>
  </si>
  <si>
    <t xml:space="preserve">Garfield County</t>
  </si>
  <si>
    <t xml:space="preserve">08045</t>
  </si>
  <si>
    <t xml:space="preserve">Gilpin County</t>
  </si>
  <si>
    <t xml:space="preserve">08047</t>
  </si>
  <si>
    <t xml:space="preserve">Grand County</t>
  </si>
  <si>
    <t xml:space="preserve">08049</t>
  </si>
  <si>
    <t xml:space="preserve">Gunnison County</t>
  </si>
  <si>
    <t xml:space="preserve">08051</t>
  </si>
  <si>
    <t xml:space="preserve">Hinsdale County</t>
  </si>
  <si>
    <t xml:space="preserve">08053</t>
  </si>
  <si>
    <t xml:space="preserve">Huerfano County</t>
  </si>
  <si>
    <t xml:space="preserve">08055</t>
  </si>
  <si>
    <t xml:space="preserve">08057</t>
  </si>
  <si>
    <t xml:space="preserve">08059</t>
  </si>
  <si>
    <t xml:space="preserve">Kiowa County</t>
  </si>
  <si>
    <t xml:space="preserve">08061</t>
  </si>
  <si>
    <t xml:space="preserve">Kit Carson County</t>
  </si>
  <si>
    <t xml:space="preserve">08063</t>
  </si>
  <si>
    <t xml:space="preserve">La Plata County</t>
  </si>
  <si>
    <t xml:space="preserve">08067</t>
  </si>
  <si>
    <t xml:space="preserve">08065</t>
  </si>
  <si>
    <t xml:space="preserve">Larimer County</t>
  </si>
  <si>
    <t xml:space="preserve">08069</t>
  </si>
  <si>
    <t xml:space="preserve">Las Animas County</t>
  </si>
  <si>
    <t xml:space="preserve">08071</t>
  </si>
  <si>
    <t xml:space="preserve">08073</t>
  </si>
  <si>
    <t xml:space="preserve">08075</t>
  </si>
  <si>
    <t xml:space="preserve">Mesa County</t>
  </si>
  <si>
    <t xml:space="preserve">08077</t>
  </si>
  <si>
    <t xml:space="preserve">Mineral County</t>
  </si>
  <si>
    <t xml:space="preserve">08079</t>
  </si>
  <si>
    <t xml:space="preserve">Moffat County</t>
  </si>
  <si>
    <t xml:space="preserve">08081</t>
  </si>
  <si>
    <t xml:space="preserve">Montezuma County</t>
  </si>
  <si>
    <t xml:space="preserve">08083</t>
  </si>
  <si>
    <t xml:space="preserve">Montrose County</t>
  </si>
  <si>
    <t xml:space="preserve">08085</t>
  </si>
  <si>
    <t xml:space="preserve">08087</t>
  </si>
  <si>
    <t xml:space="preserve">Otero County</t>
  </si>
  <si>
    <t xml:space="preserve">08089</t>
  </si>
  <si>
    <t xml:space="preserve">Ouray County</t>
  </si>
  <si>
    <t xml:space="preserve">08091</t>
  </si>
  <si>
    <t xml:space="preserve">Park County</t>
  </si>
  <si>
    <t xml:space="preserve">08093</t>
  </si>
  <si>
    <t xml:space="preserve">08095</t>
  </si>
  <si>
    <t xml:space="preserve">Pitkin County</t>
  </si>
  <si>
    <t xml:space="preserve">08097</t>
  </si>
  <si>
    <t xml:space="preserve">Prowers County</t>
  </si>
  <si>
    <t xml:space="preserve">08099</t>
  </si>
  <si>
    <t xml:space="preserve">Pueblo County</t>
  </si>
  <si>
    <t xml:space="preserve">08101</t>
  </si>
  <si>
    <t xml:space="preserve">Rio Blanco County</t>
  </si>
  <si>
    <t xml:space="preserve">08103</t>
  </si>
  <si>
    <t xml:space="preserve">Rio Grande County</t>
  </si>
  <si>
    <t xml:space="preserve">08105</t>
  </si>
  <si>
    <t xml:space="preserve">Routt County</t>
  </si>
  <si>
    <t xml:space="preserve">08107</t>
  </si>
  <si>
    <t xml:space="preserve">Saguache County</t>
  </si>
  <si>
    <t xml:space="preserve">08109</t>
  </si>
  <si>
    <t xml:space="preserve">San Juan County</t>
  </si>
  <si>
    <t xml:space="preserve">08111</t>
  </si>
  <si>
    <t xml:space="preserve">San Miguel County</t>
  </si>
  <si>
    <t xml:space="preserve">08113</t>
  </si>
  <si>
    <t xml:space="preserve">Sedgwick County</t>
  </si>
  <si>
    <t xml:space="preserve">08115</t>
  </si>
  <si>
    <t xml:space="preserve">Summit County</t>
  </si>
  <si>
    <t xml:space="preserve">08117</t>
  </si>
  <si>
    <t xml:space="preserve">Teller County</t>
  </si>
  <si>
    <t xml:space="preserve">08119</t>
  </si>
  <si>
    <t xml:space="preserve">08121</t>
  </si>
  <si>
    <t xml:space="preserve">Weld County</t>
  </si>
  <si>
    <t xml:space="preserve">08123</t>
  </si>
  <si>
    <t xml:space="preserve">08125</t>
  </si>
  <si>
    <t xml:space="preserve">Connecticut</t>
  </si>
  <si>
    <t xml:space="preserve">Capitol Planning Region</t>
  </si>
  <si>
    <t xml:space="preserve">09110</t>
  </si>
  <si>
    <t xml:space="preserve">Greater Bridgeport Planning Region</t>
  </si>
  <si>
    <t xml:space="preserve">09120</t>
  </si>
  <si>
    <t xml:space="preserve">Lower Connecticut River Valley Planning Region</t>
  </si>
  <si>
    <t xml:space="preserve">09130</t>
  </si>
  <si>
    <t xml:space="preserve">Naugatuck Valley Planning Region</t>
  </si>
  <si>
    <t xml:space="preserve">09140</t>
  </si>
  <si>
    <t xml:space="preserve">Northeastern Connecticut Planning Region</t>
  </si>
  <si>
    <t xml:space="preserve">09150</t>
  </si>
  <si>
    <t xml:space="preserve">Northwest Hills Planning Region</t>
  </si>
  <si>
    <t xml:space="preserve">09160</t>
  </si>
  <si>
    <t xml:space="preserve">South Central Connecticut Planning Region</t>
  </si>
  <si>
    <t xml:space="preserve">09170</t>
  </si>
  <si>
    <t xml:space="preserve">Southeastern Connecticut Planning Region</t>
  </si>
  <si>
    <t xml:space="preserve">09180</t>
  </si>
  <si>
    <t xml:space="preserve">Western Connecticut Planning Region</t>
  </si>
  <si>
    <t xml:space="preserve">09190</t>
  </si>
  <si>
    <t xml:space="preserve">Delaware</t>
  </si>
  <si>
    <t xml:space="preserve">Kent County</t>
  </si>
  <si>
    <t xml:space="preserve">10001</t>
  </si>
  <si>
    <t xml:space="preserve">New Castle County</t>
  </si>
  <si>
    <t xml:space="preserve">10003</t>
  </si>
  <si>
    <t xml:space="preserve">Sussex County</t>
  </si>
  <si>
    <t xml:space="preserve">10005</t>
  </si>
  <si>
    <t xml:space="preserve">District of Columbia</t>
  </si>
  <si>
    <t xml:space="preserve">11001</t>
  </si>
  <si>
    <t xml:space="preserve">Florida</t>
  </si>
  <si>
    <t xml:space="preserve">Alachua County</t>
  </si>
  <si>
    <t xml:space="preserve">12001</t>
  </si>
  <si>
    <t xml:space="preserve">Baker County</t>
  </si>
  <si>
    <t xml:space="preserve">12003</t>
  </si>
  <si>
    <t xml:space="preserve">Bay County</t>
  </si>
  <si>
    <t xml:space="preserve">12005</t>
  </si>
  <si>
    <t xml:space="preserve">Bradford County</t>
  </si>
  <si>
    <t xml:space="preserve">12007</t>
  </si>
  <si>
    <t xml:space="preserve">Brevard County</t>
  </si>
  <si>
    <t xml:space="preserve">12009</t>
  </si>
  <si>
    <t xml:space="preserve">Broward County</t>
  </si>
  <si>
    <t xml:space="preserve">12011</t>
  </si>
  <si>
    <t xml:space="preserve">12013</t>
  </si>
  <si>
    <t xml:space="preserve">Charlotte County</t>
  </si>
  <si>
    <t xml:space="preserve">12015</t>
  </si>
  <si>
    <t xml:space="preserve">Citrus County</t>
  </si>
  <si>
    <t xml:space="preserve">12017</t>
  </si>
  <si>
    <t xml:space="preserve">12019</t>
  </si>
  <si>
    <t xml:space="preserve">Collier County</t>
  </si>
  <si>
    <t xml:space="preserve">12021</t>
  </si>
  <si>
    <t xml:space="preserve">12023</t>
  </si>
  <si>
    <t xml:space="preserve">DeSoto County</t>
  </si>
  <si>
    <t xml:space="preserve">12027</t>
  </si>
  <si>
    <t xml:space="preserve">Dixie County</t>
  </si>
  <si>
    <t xml:space="preserve">12029</t>
  </si>
  <si>
    <t xml:space="preserve">Duval County</t>
  </si>
  <si>
    <t xml:space="preserve">12031</t>
  </si>
  <si>
    <t xml:space="preserve">12033</t>
  </si>
  <si>
    <t xml:space="preserve">Flagler County</t>
  </si>
  <si>
    <t xml:space="preserve">12035</t>
  </si>
  <si>
    <t xml:space="preserve">12037</t>
  </si>
  <si>
    <t xml:space="preserve">Gadsden County</t>
  </si>
  <si>
    <t xml:space="preserve">12039</t>
  </si>
  <si>
    <t xml:space="preserve">Gilchrist County</t>
  </si>
  <si>
    <t xml:space="preserve">12041</t>
  </si>
  <si>
    <t xml:space="preserve">Glades County</t>
  </si>
  <si>
    <t xml:space="preserve">12043</t>
  </si>
  <si>
    <t xml:space="preserve">Gulf County</t>
  </si>
  <si>
    <t xml:space="preserve">12045</t>
  </si>
  <si>
    <t xml:space="preserve">Hamilton County</t>
  </si>
  <si>
    <t xml:space="preserve">12047</t>
  </si>
  <si>
    <t xml:space="preserve">Hardee County</t>
  </si>
  <si>
    <t xml:space="preserve">12049</t>
  </si>
  <si>
    <t xml:space="preserve">Hendry County</t>
  </si>
  <si>
    <t xml:space="preserve">12051</t>
  </si>
  <si>
    <t xml:space="preserve">Hernando County</t>
  </si>
  <si>
    <t xml:space="preserve">12053</t>
  </si>
  <si>
    <t xml:space="preserve">Highlands County</t>
  </si>
  <si>
    <t xml:space="preserve">12055</t>
  </si>
  <si>
    <t xml:space="preserve">Hillsborough County</t>
  </si>
  <si>
    <t xml:space="preserve">12057</t>
  </si>
  <si>
    <t xml:space="preserve">Holmes County</t>
  </si>
  <si>
    <t xml:space="preserve">12059</t>
  </si>
  <si>
    <t xml:space="preserve">Indian River County</t>
  </si>
  <si>
    <t xml:space="preserve">12061</t>
  </si>
  <si>
    <t xml:space="preserve">12063</t>
  </si>
  <si>
    <t xml:space="preserve">12065</t>
  </si>
  <si>
    <t xml:space="preserve">12067</t>
  </si>
  <si>
    <t xml:space="preserve">12069</t>
  </si>
  <si>
    <t xml:space="preserve">12071</t>
  </si>
  <si>
    <t xml:space="preserve">Leon County</t>
  </si>
  <si>
    <t xml:space="preserve">12073</t>
  </si>
  <si>
    <t xml:space="preserve">Levy County</t>
  </si>
  <si>
    <t xml:space="preserve">12075</t>
  </si>
  <si>
    <t xml:space="preserve">Liberty County</t>
  </si>
  <si>
    <t xml:space="preserve">12077</t>
  </si>
  <si>
    <t xml:space="preserve">12079</t>
  </si>
  <si>
    <t xml:space="preserve">Manatee County</t>
  </si>
  <si>
    <t xml:space="preserve">12081</t>
  </si>
  <si>
    <t xml:space="preserve">12083</t>
  </si>
  <si>
    <t xml:space="preserve">Martin County</t>
  </si>
  <si>
    <t xml:space="preserve">12085</t>
  </si>
  <si>
    <t xml:space="preserve">Miami-Dade County</t>
  </si>
  <si>
    <t xml:space="preserve">12086</t>
  </si>
  <si>
    <t xml:space="preserve">12087</t>
  </si>
  <si>
    <t xml:space="preserve">Nassau County</t>
  </si>
  <si>
    <t xml:space="preserve">12089</t>
  </si>
  <si>
    <t xml:space="preserve">Okaloosa County</t>
  </si>
  <si>
    <t xml:space="preserve">12091</t>
  </si>
  <si>
    <t xml:space="preserve">Okeechobee County</t>
  </si>
  <si>
    <t xml:space="preserve">12093</t>
  </si>
  <si>
    <t xml:space="preserve">12095</t>
  </si>
  <si>
    <t xml:space="preserve">Osceola County</t>
  </si>
  <si>
    <t xml:space="preserve">12097</t>
  </si>
  <si>
    <t xml:space="preserve">Palm Beach County</t>
  </si>
  <si>
    <t xml:space="preserve">12099</t>
  </si>
  <si>
    <t xml:space="preserve">Pasco County</t>
  </si>
  <si>
    <t xml:space="preserve">12101</t>
  </si>
  <si>
    <t xml:space="preserve">Pinellas County</t>
  </si>
  <si>
    <t xml:space="preserve">12103</t>
  </si>
  <si>
    <t xml:space="preserve">12105</t>
  </si>
  <si>
    <t xml:space="preserve">Putnam County</t>
  </si>
  <si>
    <t xml:space="preserve">12107</t>
  </si>
  <si>
    <t xml:space="preserve">Santa Rosa County</t>
  </si>
  <si>
    <t xml:space="preserve">12113</t>
  </si>
  <si>
    <t xml:space="preserve">Sarasota County</t>
  </si>
  <si>
    <t xml:space="preserve">12115</t>
  </si>
  <si>
    <t xml:space="preserve">Seminole County</t>
  </si>
  <si>
    <t xml:space="preserve">12117</t>
  </si>
  <si>
    <t xml:space="preserve">St. Johns County</t>
  </si>
  <si>
    <t xml:space="preserve">12109</t>
  </si>
  <si>
    <t xml:space="preserve">St. Lucie County</t>
  </si>
  <si>
    <t xml:space="preserve">12111</t>
  </si>
  <si>
    <t xml:space="preserve">12119</t>
  </si>
  <si>
    <t xml:space="preserve">Suwannee County</t>
  </si>
  <si>
    <t xml:space="preserve">12121</t>
  </si>
  <si>
    <t xml:space="preserve">Taylor County</t>
  </si>
  <si>
    <t xml:space="preserve">12123</t>
  </si>
  <si>
    <t xml:space="preserve">12125</t>
  </si>
  <si>
    <t xml:space="preserve">Volusia County</t>
  </si>
  <si>
    <t xml:space="preserve">12127</t>
  </si>
  <si>
    <t xml:space="preserve">Wakulla County</t>
  </si>
  <si>
    <t xml:space="preserve">12129</t>
  </si>
  <si>
    <t xml:space="preserve">Walton County</t>
  </si>
  <si>
    <t xml:space="preserve">12131</t>
  </si>
  <si>
    <t xml:space="preserve">12133</t>
  </si>
  <si>
    <t xml:space="preserve">Georgia</t>
  </si>
  <si>
    <t xml:space="preserve">Appling County</t>
  </si>
  <si>
    <t xml:space="preserve">13001</t>
  </si>
  <si>
    <t xml:space="preserve">Atkinson County</t>
  </si>
  <si>
    <t xml:space="preserve">13003</t>
  </si>
  <si>
    <t xml:space="preserve">Bacon County</t>
  </si>
  <si>
    <t xml:space="preserve">13005</t>
  </si>
  <si>
    <t xml:space="preserve">13007</t>
  </si>
  <si>
    <t xml:space="preserve">13009</t>
  </si>
  <si>
    <t xml:space="preserve">Banks County</t>
  </si>
  <si>
    <t xml:space="preserve">13011</t>
  </si>
  <si>
    <t xml:space="preserve">Barrow County</t>
  </si>
  <si>
    <t xml:space="preserve">13013</t>
  </si>
  <si>
    <t xml:space="preserve">Bartow County</t>
  </si>
  <si>
    <t xml:space="preserve">13015</t>
  </si>
  <si>
    <t xml:space="preserve">Ben Hill County</t>
  </si>
  <si>
    <t xml:space="preserve">13017</t>
  </si>
  <si>
    <t xml:space="preserve">Berrien County</t>
  </si>
  <si>
    <t xml:space="preserve">13019</t>
  </si>
  <si>
    <t xml:space="preserve">13021</t>
  </si>
  <si>
    <t xml:space="preserve">Bleckley County</t>
  </si>
  <si>
    <t xml:space="preserve">13023</t>
  </si>
  <si>
    <t xml:space="preserve">Brantley County</t>
  </si>
  <si>
    <t xml:space="preserve">13025</t>
  </si>
  <si>
    <t xml:space="preserve">Brooks County</t>
  </si>
  <si>
    <t xml:space="preserve">13027</t>
  </si>
  <si>
    <t xml:space="preserve">Bryan County</t>
  </si>
  <si>
    <t xml:space="preserve">13029</t>
  </si>
  <si>
    <t xml:space="preserve">Bulloch County</t>
  </si>
  <si>
    <t xml:space="preserve">13031</t>
  </si>
  <si>
    <t xml:space="preserve">Burke County</t>
  </si>
  <si>
    <t xml:space="preserve">13033</t>
  </si>
  <si>
    <t xml:space="preserve">Butts County</t>
  </si>
  <si>
    <t xml:space="preserve">13035</t>
  </si>
  <si>
    <t xml:space="preserve">13037</t>
  </si>
  <si>
    <t xml:space="preserve">Camden County</t>
  </si>
  <si>
    <t xml:space="preserve">13039</t>
  </si>
  <si>
    <t xml:space="preserve">Candler County</t>
  </si>
  <si>
    <t xml:space="preserve">13043</t>
  </si>
  <si>
    <t xml:space="preserve">13045</t>
  </si>
  <si>
    <t xml:space="preserve">Catoosa County</t>
  </si>
  <si>
    <t xml:space="preserve">13047</t>
  </si>
  <si>
    <t xml:space="preserve">Charlton County</t>
  </si>
  <si>
    <t xml:space="preserve">13049</t>
  </si>
  <si>
    <t xml:space="preserve">Chatham County</t>
  </si>
  <si>
    <t xml:space="preserve">13051</t>
  </si>
  <si>
    <t xml:space="preserve">Chattahoochee County</t>
  </si>
  <si>
    <t xml:space="preserve">13053</t>
  </si>
  <si>
    <t xml:space="preserve">Chattooga County</t>
  </si>
  <si>
    <t xml:space="preserve">13055</t>
  </si>
  <si>
    <t xml:space="preserve">13057</t>
  </si>
  <si>
    <t xml:space="preserve">13059</t>
  </si>
  <si>
    <t xml:space="preserve">13061</t>
  </si>
  <si>
    <t xml:space="preserve">Clayton County</t>
  </si>
  <si>
    <t xml:space="preserve">13063</t>
  </si>
  <si>
    <t xml:space="preserve">Clinch County</t>
  </si>
  <si>
    <t xml:space="preserve">13065</t>
  </si>
  <si>
    <t xml:space="preserve">Cobb County</t>
  </si>
  <si>
    <t xml:space="preserve">13067</t>
  </si>
  <si>
    <t xml:space="preserve">13069</t>
  </si>
  <si>
    <t xml:space="preserve">Colquitt County</t>
  </si>
  <si>
    <t xml:space="preserve">13071</t>
  </si>
  <si>
    <t xml:space="preserve">13073</t>
  </si>
  <si>
    <t xml:space="preserve">Cook County</t>
  </si>
  <si>
    <t xml:space="preserve">13075</t>
  </si>
  <si>
    <t xml:space="preserve">Coweta County</t>
  </si>
  <si>
    <t xml:space="preserve">13077</t>
  </si>
  <si>
    <t xml:space="preserve">13079</t>
  </si>
  <si>
    <t xml:space="preserve">Crisp County</t>
  </si>
  <si>
    <t xml:space="preserve">13081</t>
  </si>
  <si>
    <t xml:space="preserve">Dade County</t>
  </si>
  <si>
    <t xml:space="preserve">13083</t>
  </si>
  <si>
    <t xml:space="preserve">Dawson County</t>
  </si>
  <si>
    <t xml:space="preserve">13085</t>
  </si>
  <si>
    <t xml:space="preserve">13089</t>
  </si>
  <si>
    <t xml:space="preserve">Decatur County</t>
  </si>
  <si>
    <t xml:space="preserve">13087</t>
  </si>
  <si>
    <t xml:space="preserve">Dodge County</t>
  </si>
  <si>
    <t xml:space="preserve">13091</t>
  </si>
  <si>
    <t xml:space="preserve">Dooly County</t>
  </si>
  <si>
    <t xml:space="preserve">13093</t>
  </si>
  <si>
    <t xml:space="preserve">Dougherty County</t>
  </si>
  <si>
    <t xml:space="preserve">13095</t>
  </si>
  <si>
    <t xml:space="preserve">13097</t>
  </si>
  <si>
    <t xml:space="preserve">Early County</t>
  </si>
  <si>
    <t xml:space="preserve">13099</t>
  </si>
  <si>
    <t xml:space="preserve">Echols County</t>
  </si>
  <si>
    <t xml:space="preserve">13101</t>
  </si>
  <si>
    <t xml:space="preserve">Effingham County</t>
  </si>
  <si>
    <t xml:space="preserve">13103</t>
  </si>
  <si>
    <t xml:space="preserve">13105</t>
  </si>
  <si>
    <t xml:space="preserve">Emanuel County</t>
  </si>
  <si>
    <t xml:space="preserve">13107</t>
  </si>
  <si>
    <t xml:space="preserve">Evans County</t>
  </si>
  <si>
    <t xml:space="preserve">13109</t>
  </si>
  <si>
    <t xml:space="preserve">Fannin County</t>
  </si>
  <si>
    <t xml:space="preserve">13111</t>
  </si>
  <si>
    <t xml:space="preserve">13113</t>
  </si>
  <si>
    <t xml:space="preserve">Floyd County</t>
  </si>
  <si>
    <t xml:space="preserve">13115</t>
  </si>
  <si>
    <t xml:space="preserve">Forsyth County</t>
  </si>
  <si>
    <t xml:space="preserve">13117</t>
  </si>
  <si>
    <t xml:space="preserve">13119</t>
  </si>
  <si>
    <t xml:space="preserve">13121</t>
  </si>
  <si>
    <t xml:space="preserve">Gilmer County</t>
  </si>
  <si>
    <t xml:space="preserve">13123</t>
  </si>
  <si>
    <t xml:space="preserve">Glascock County</t>
  </si>
  <si>
    <t xml:space="preserve">13125</t>
  </si>
  <si>
    <t xml:space="preserve">Glynn County</t>
  </si>
  <si>
    <t xml:space="preserve">13127</t>
  </si>
  <si>
    <t xml:space="preserve">Gordon County</t>
  </si>
  <si>
    <t xml:space="preserve">13129</t>
  </si>
  <si>
    <t xml:space="preserve">Grady County</t>
  </si>
  <si>
    <t xml:space="preserve">13131</t>
  </si>
  <si>
    <t xml:space="preserve">13133</t>
  </si>
  <si>
    <t xml:space="preserve">Gwinnett County</t>
  </si>
  <si>
    <t xml:space="preserve">13135</t>
  </si>
  <si>
    <t xml:space="preserve">Habersham County</t>
  </si>
  <si>
    <t xml:space="preserve">13137</t>
  </si>
  <si>
    <t xml:space="preserve">Hall County</t>
  </si>
  <si>
    <t xml:space="preserve">13139</t>
  </si>
  <si>
    <t xml:space="preserve">Hancock County</t>
  </si>
  <si>
    <t xml:space="preserve">13141</t>
  </si>
  <si>
    <t xml:space="preserve">Haralson County</t>
  </si>
  <si>
    <t xml:space="preserve">13143</t>
  </si>
  <si>
    <t xml:space="preserve">Harris County</t>
  </si>
  <si>
    <t xml:space="preserve">13145</t>
  </si>
  <si>
    <t xml:space="preserve">Hart County</t>
  </si>
  <si>
    <t xml:space="preserve">13147</t>
  </si>
  <si>
    <t xml:space="preserve">Heard County</t>
  </si>
  <si>
    <t xml:space="preserve">13149</t>
  </si>
  <si>
    <t xml:space="preserve">13151</t>
  </si>
  <si>
    <t xml:space="preserve">13153</t>
  </si>
  <si>
    <t xml:space="preserve">Irwin County</t>
  </si>
  <si>
    <t xml:space="preserve">13155</t>
  </si>
  <si>
    <t xml:space="preserve">13157</t>
  </si>
  <si>
    <t xml:space="preserve">Jasper County</t>
  </si>
  <si>
    <t xml:space="preserve">13159</t>
  </si>
  <si>
    <t xml:space="preserve">Jeff Davis County</t>
  </si>
  <si>
    <t xml:space="preserve">13161</t>
  </si>
  <si>
    <t xml:space="preserve">13163</t>
  </si>
  <si>
    <t xml:space="preserve">Jenkins County</t>
  </si>
  <si>
    <t xml:space="preserve">13165</t>
  </si>
  <si>
    <t xml:space="preserve">13167</t>
  </si>
  <si>
    <t xml:space="preserve">Jones County</t>
  </si>
  <si>
    <t xml:space="preserve">13169</t>
  </si>
  <si>
    <t xml:space="preserve">13171</t>
  </si>
  <si>
    <t xml:space="preserve">Lanier County</t>
  </si>
  <si>
    <t xml:space="preserve">13173</t>
  </si>
  <si>
    <t xml:space="preserve">Laurens County</t>
  </si>
  <si>
    <t xml:space="preserve">13175</t>
  </si>
  <si>
    <t xml:space="preserve">13177</t>
  </si>
  <si>
    <t xml:space="preserve">13179</t>
  </si>
  <si>
    <t xml:space="preserve">13181</t>
  </si>
  <si>
    <t xml:space="preserve">Long County</t>
  </si>
  <si>
    <t xml:space="preserve">13183</t>
  </si>
  <si>
    <t xml:space="preserve">13185</t>
  </si>
  <si>
    <t xml:space="preserve">Lumpkin County</t>
  </si>
  <si>
    <t xml:space="preserve">13187</t>
  </si>
  <si>
    <t xml:space="preserve">13193</t>
  </si>
  <si>
    <t xml:space="preserve">13195</t>
  </si>
  <si>
    <t xml:space="preserve">13197</t>
  </si>
  <si>
    <t xml:space="preserve">McDuffie County</t>
  </si>
  <si>
    <t xml:space="preserve">13189</t>
  </si>
  <si>
    <t xml:space="preserve">McIntosh County</t>
  </si>
  <si>
    <t xml:space="preserve">13191</t>
  </si>
  <si>
    <t xml:space="preserve">Meriwether County</t>
  </si>
  <si>
    <t xml:space="preserve">13199</t>
  </si>
  <si>
    <t xml:space="preserve">13201</t>
  </si>
  <si>
    <t xml:space="preserve">Mitchell County</t>
  </si>
  <si>
    <t xml:space="preserve">13205</t>
  </si>
  <si>
    <t xml:space="preserve">13207</t>
  </si>
  <si>
    <t xml:space="preserve">13209</t>
  </si>
  <si>
    <t xml:space="preserve">13211</t>
  </si>
  <si>
    <t xml:space="preserve">Murray County</t>
  </si>
  <si>
    <t xml:space="preserve">13213</t>
  </si>
  <si>
    <t xml:space="preserve">Muscogee County</t>
  </si>
  <si>
    <t xml:space="preserve">13215</t>
  </si>
  <si>
    <t xml:space="preserve">13217</t>
  </si>
  <si>
    <t xml:space="preserve">Oconee County</t>
  </si>
  <si>
    <t xml:space="preserve">13219</t>
  </si>
  <si>
    <t xml:space="preserve">Oglethorpe County</t>
  </si>
  <si>
    <t xml:space="preserve">13221</t>
  </si>
  <si>
    <t xml:space="preserve">Paulding County</t>
  </si>
  <si>
    <t xml:space="preserve">13223</t>
  </si>
  <si>
    <t xml:space="preserve">Peach County</t>
  </si>
  <si>
    <t xml:space="preserve">13225</t>
  </si>
  <si>
    <t xml:space="preserve">13227</t>
  </si>
  <si>
    <t xml:space="preserve">Pierce County</t>
  </si>
  <si>
    <t xml:space="preserve">13229</t>
  </si>
  <si>
    <t xml:space="preserve">13231</t>
  </si>
  <si>
    <t xml:space="preserve">13233</t>
  </si>
  <si>
    <t xml:space="preserve">13235</t>
  </si>
  <si>
    <t xml:space="preserve">13237</t>
  </si>
  <si>
    <t xml:space="preserve">Quitman County</t>
  </si>
  <si>
    <t xml:space="preserve">13239</t>
  </si>
  <si>
    <t xml:space="preserve">Rabun County</t>
  </si>
  <si>
    <t xml:space="preserve">13241</t>
  </si>
  <si>
    <t xml:space="preserve">13243</t>
  </si>
  <si>
    <t xml:space="preserve">Richmond County</t>
  </si>
  <si>
    <t xml:space="preserve">13245</t>
  </si>
  <si>
    <t xml:space="preserve">Rockdale County</t>
  </si>
  <si>
    <t xml:space="preserve">13247</t>
  </si>
  <si>
    <t xml:space="preserve">Schley County</t>
  </si>
  <si>
    <t xml:space="preserve">13249</t>
  </si>
  <si>
    <t xml:space="preserve">Screven County</t>
  </si>
  <si>
    <t xml:space="preserve">13251</t>
  </si>
  <si>
    <t xml:space="preserve">13253</t>
  </si>
  <si>
    <t xml:space="preserve">Spalding County</t>
  </si>
  <si>
    <t xml:space="preserve">13255</t>
  </si>
  <si>
    <t xml:space="preserve">Stephens County</t>
  </si>
  <si>
    <t xml:space="preserve">13257</t>
  </si>
  <si>
    <t xml:space="preserve">Stewart County</t>
  </si>
  <si>
    <t xml:space="preserve">13259</t>
  </si>
  <si>
    <t xml:space="preserve">13261</t>
  </si>
  <si>
    <t xml:space="preserve">Talbot County</t>
  </si>
  <si>
    <t xml:space="preserve">13263</t>
  </si>
  <si>
    <t xml:space="preserve">Taliaferro County</t>
  </si>
  <si>
    <t xml:space="preserve">13265</t>
  </si>
  <si>
    <t xml:space="preserve">Tattnall County</t>
  </si>
  <si>
    <t xml:space="preserve">13267</t>
  </si>
  <si>
    <t xml:space="preserve">13269</t>
  </si>
  <si>
    <t xml:space="preserve">Telfair County</t>
  </si>
  <si>
    <t xml:space="preserve">13271</t>
  </si>
  <si>
    <t xml:space="preserve">Terrell County</t>
  </si>
  <si>
    <t xml:space="preserve">13273</t>
  </si>
  <si>
    <t xml:space="preserve">Thomas County</t>
  </si>
  <si>
    <t xml:space="preserve">13275</t>
  </si>
  <si>
    <t xml:space="preserve">Tift County</t>
  </si>
  <si>
    <t xml:space="preserve">13277</t>
  </si>
  <si>
    <t xml:space="preserve">Toombs County</t>
  </si>
  <si>
    <t xml:space="preserve">13279</t>
  </si>
  <si>
    <t xml:space="preserve">Towns County</t>
  </si>
  <si>
    <t xml:space="preserve">13281</t>
  </si>
  <si>
    <t xml:space="preserve">Treutlen County</t>
  </si>
  <si>
    <t xml:space="preserve">13283</t>
  </si>
  <si>
    <t xml:space="preserve">Troup County</t>
  </si>
  <si>
    <t xml:space="preserve">13285</t>
  </si>
  <si>
    <t xml:space="preserve">Turner County</t>
  </si>
  <si>
    <t xml:space="preserve">13287</t>
  </si>
  <si>
    <t xml:space="preserve">Twiggs County</t>
  </si>
  <si>
    <t xml:space="preserve">13289</t>
  </si>
  <si>
    <t xml:space="preserve">13291</t>
  </si>
  <si>
    <t xml:space="preserve">Upson County</t>
  </si>
  <si>
    <t xml:space="preserve">13293</t>
  </si>
  <si>
    <t xml:space="preserve">13295</t>
  </si>
  <si>
    <t xml:space="preserve">13297</t>
  </si>
  <si>
    <t xml:space="preserve">Ware County</t>
  </si>
  <si>
    <t xml:space="preserve">13299</t>
  </si>
  <si>
    <t xml:space="preserve">Warren County</t>
  </si>
  <si>
    <t xml:space="preserve">13301</t>
  </si>
  <si>
    <t xml:space="preserve">13303</t>
  </si>
  <si>
    <t xml:space="preserve">Wayne County</t>
  </si>
  <si>
    <t xml:space="preserve">13305</t>
  </si>
  <si>
    <t xml:space="preserve">Webster County</t>
  </si>
  <si>
    <t xml:space="preserve">13307</t>
  </si>
  <si>
    <t xml:space="preserve">Wheeler County</t>
  </si>
  <si>
    <t xml:space="preserve">13309</t>
  </si>
  <si>
    <t xml:space="preserve">13311</t>
  </si>
  <si>
    <t xml:space="preserve">Whitfield County</t>
  </si>
  <si>
    <t xml:space="preserve">13313</t>
  </si>
  <si>
    <t xml:space="preserve">13315</t>
  </si>
  <si>
    <t xml:space="preserve">Wilkes County</t>
  </si>
  <si>
    <t xml:space="preserve">13317</t>
  </si>
  <si>
    <t xml:space="preserve">Wilkinson County</t>
  </si>
  <si>
    <t xml:space="preserve">13319</t>
  </si>
  <si>
    <t xml:space="preserve">Worth County</t>
  </si>
  <si>
    <t xml:space="preserve">13321</t>
  </si>
  <si>
    <t xml:space="preserve">Hawaii</t>
  </si>
  <si>
    <t xml:space="preserve">Hawaii County</t>
  </si>
  <si>
    <t xml:space="preserve">15001</t>
  </si>
  <si>
    <t xml:space="preserve">Honolulu County</t>
  </si>
  <si>
    <t xml:space="preserve">15003</t>
  </si>
  <si>
    <t xml:space="preserve">Kalawao County</t>
  </si>
  <si>
    <t xml:space="preserve">15005</t>
  </si>
  <si>
    <t xml:space="preserve">Kauai County</t>
  </si>
  <si>
    <t xml:space="preserve">15007</t>
  </si>
  <si>
    <t xml:space="preserve">Maui County</t>
  </si>
  <si>
    <t xml:space="preserve">15009</t>
  </si>
  <si>
    <t xml:space="preserve">Idaho</t>
  </si>
  <si>
    <t xml:space="preserve">Ada County</t>
  </si>
  <si>
    <t xml:space="preserve">16001</t>
  </si>
  <si>
    <t xml:space="preserve">16003</t>
  </si>
  <si>
    <t xml:space="preserve">Bannock County</t>
  </si>
  <si>
    <t xml:space="preserve">16005</t>
  </si>
  <si>
    <t xml:space="preserve">Bear Lake County</t>
  </si>
  <si>
    <t xml:space="preserve">16007</t>
  </si>
  <si>
    <t xml:space="preserve">Benewah County</t>
  </si>
  <si>
    <t xml:space="preserve">16009</t>
  </si>
  <si>
    <t xml:space="preserve">Bingham County</t>
  </si>
  <si>
    <t xml:space="preserve">16011</t>
  </si>
  <si>
    <t xml:space="preserve">Blaine County</t>
  </si>
  <si>
    <t xml:space="preserve">16013</t>
  </si>
  <si>
    <t xml:space="preserve">Boise County</t>
  </si>
  <si>
    <t xml:space="preserve">16015</t>
  </si>
  <si>
    <t xml:space="preserve">Bonner County</t>
  </si>
  <si>
    <t xml:space="preserve">16017</t>
  </si>
  <si>
    <t xml:space="preserve">Bonneville County</t>
  </si>
  <si>
    <t xml:space="preserve">16019</t>
  </si>
  <si>
    <t xml:space="preserve">Boundary County</t>
  </si>
  <si>
    <t xml:space="preserve">16021</t>
  </si>
  <si>
    <t xml:space="preserve">16023</t>
  </si>
  <si>
    <t xml:space="preserve">Camas County</t>
  </si>
  <si>
    <t xml:space="preserve">16025</t>
  </si>
  <si>
    <t xml:space="preserve">Canyon County</t>
  </si>
  <si>
    <t xml:space="preserve">16027</t>
  </si>
  <si>
    <t xml:space="preserve">Caribou County</t>
  </si>
  <si>
    <t xml:space="preserve">16029</t>
  </si>
  <si>
    <t xml:space="preserve">Cassia County</t>
  </si>
  <si>
    <t xml:space="preserve">16031</t>
  </si>
  <si>
    <t xml:space="preserve">16033</t>
  </si>
  <si>
    <t xml:space="preserve">Clearwater County</t>
  </si>
  <si>
    <t xml:space="preserve">16035</t>
  </si>
  <si>
    <t xml:space="preserve">16037</t>
  </si>
  <si>
    <t xml:space="preserve">16039</t>
  </si>
  <si>
    <t xml:space="preserve">16041</t>
  </si>
  <si>
    <t xml:space="preserve">16043</t>
  </si>
  <si>
    <t xml:space="preserve">Gem County</t>
  </si>
  <si>
    <t xml:space="preserve">16045</t>
  </si>
  <si>
    <t xml:space="preserve">Gooding County</t>
  </si>
  <si>
    <t xml:space="preserve">16047</t>
  </si>
  <si>
    <t xml:space="preserve">Idaho County</t>
  </si>
  <si>
    <t xml:space="preserve">16049</t>
  </si>
  <si>
    <t xml:space="preserve">16051</t>
  </si>
  <si>
    <t xml:space="preserve">Jerome County</t>
  </si>
  <si>
    <t xml:space="preserve">16053</t>
  </si>
  <si>
    <t xml:space="preserve">Kootenai County</t>
  </si>
  <si>
    <t xml:space="preserve">16055</t>
  </si>
  <si>
    <t xml:space="preserve">Latah County</t>
  </si>
  <si>
    <t xml:space="preserve">16057</t>
  </si>
  <si>
    <t xml:space="preserve">Lemhi County</t>
  </si>
  <si>
    <t xml:space="preserve">16059</t>
  </si>
  <si>
    <t xml:space="preserve">Lewis County</t>
  </si>
  <si>
    <t xml:space="preserve">16061</t>
  </si>
  <si>
    <t xml:space="preserve">16063</t>
  </si>
  <si>
    <t xml:space="preserve">16065</t>
  </si>
  <si>
    <t xml:space="preserve">Minidoka County</t>
  </si>
  <si>
    <t xml:space="preserve">16067</t>
  </si>
  <si>
    <t xml:space="preserve">Nez Perce County</t>
  </si>
  <si>
    <t xml:space="preserve">16069</t>
  </si>
  <si>
    <t xml:space="preserve">Oneida County</t>
  </si>
  <si>
    <t xml:space="preserve">16071</t>
  </si>
  <si>
    <t xml:space="preserve">Owyhee County</t>
  </si>
  <si>
    <t xml:space="preserve">16073</t>
  </si>
  <si>
    <t xml:space="preserve">Payette County</t>
  </si>
  <si>
    <t xml:space="preserve">16075</t>
  </si>
  <si>
    <t xml:space="preserve">Power County</t>
  </si>
  <si>
    <t xml:space="preserve">16077</t>
  </si>
  <si>
    <t xml:space="preserve">Shoshone County</t>
  </si>
  <si>
    <t xml:space="preserve">16079</t>
  </si>
  <si>
    <t xml:space="preserve">Teton County</t>
  </si>
  <si>
    <t xml:space="preserve">16081</t>
  </si>
  <si>
    <t xml:space="preserve">Twin Falls County</t>
  </si>
  <si>
    <t xml:space="preserve">16083</t>
  </si>
  <si>
    <t xml:space="preserve">Valley County</t>
  </si>
  <si>
    <t xml:space="preserve">16085</t>
  </si>
  <si>
    <t xml:space="preserve">16087</t>
  </si>
  <si>
    <t xml:space="preserve">Illinois</t>
  </si>
  <si>
    <t xml:space="preserve">17001</t>
  </si>
  <si>
    <t xml:space="preserve">Alexander County</t>
  </si>
  <si>
    <t xml:space="preserve">17003</t>
  </si>
  <si>
    <t xml:space="preserve">Bond County</t>
  </si>
  <si>
    <t xml:space="preserve">17005</t>
  </si>
  <si>
    <t xml:space="preserve">17007</t>
  </si>
  <si>
    <t xml:space="preserve">Brown County</t>
  </si>
  <si>
    <t xml:space="preserve">17009</t>
  </si>
  <si>
    <t xml:space="preserve">Bureau County</t>
  </si>
  <si>
    <t xml:space="preserve">17011</t>
  </si>
  <si>
    <t xml:space="preserve">17013</t>
  </si>
  <si>
    <t xml:space="preserve">17015</t>
  </si>
  <si>
    <t xml:space="preserve">Cass County</t>
  </si>
  <si>
    <t xml:space="preserve">17017</t>
  </si>
  <si>
    <t xml:space="preserve">Champaign County</t>
  </si>
  <si>
    <t xml:space="preserve">17019</t>
  </si>
  <si>
    <t xml:space="preserve">Christian County</t>
  </si>
  <si>
    <t xml:space="preserve">17021</t>
  </si>
  <si>
    <t xml:space="preserve">17023</t>
  </si>
  <si>
    <t xml:space="preserve">17025</t>
  </si>
  <si>
    <t xml:space="preserve">Clinton County</t>
  </si>
  <si>
    <t xml:space="preserve">17027</t>
  </si>
  <si>
    <t xml:space="preserve">Coles County</t>
  </si>
  <si>
    <t xml:space="preserve">17029</t>
  </si>
  <si>
    <t xml:space="preserve">17031</t>
  </si>
  <si>
    <t xml:space="preserve">17033</t>
  </si>
  <si>
    <t xml:space="preserve">Cumberland County</t>
  </si>
  <si>
    <t xml:space="preserve">17035</t>
  </si>
  <si>
    <t xml:space="preserve">De Witt County</t>
  </si>
  <si>
    <t xml:space="preserve">17039</t>
  </si>
  <si>
    <t xml:space="preserve">17037</t>
  </si>
  <si>
    <t xml:space="preserve">17041</t>
  </si>
  <si>
    <t xml:space="preserve">DuPage County</t>
  </si>
  <si>
    <t xml:space="preserve">17043</t>
  </si>
  <si>
    <t xml:space="preserve">Edgar County</t>
  </si>
  <si>
    <t xml:space="preserve">17045</t>
  </si>
  <si>
    <t xml:space="preserve">Edwards County</t>
  </si>
  <si>
    <t xml:space="preserve">17047</t>
  </si>
  <si>
    <t xml:space="preserve">17049</t>
  </si>
  <si>
    <t xml:space="preserve">17051</t>
  </si>
  <si>
    <t xml:space="preserve">Ford County</t>
  </si>
  <si>
    <t xml:space="preserve">17053</t>
  </si>
  <si>
    <t xml:space="preserve">17055</t>
  </si>
  <si>
    <t xml:space="preserve">17057</t>
  </si>
  <si>
    <t xml:space="preserve">Gallatin County</t>
  </si>
  <si>
    <t xml:space="preserve">17059</t>
  </si>
  <si>
    <t xml:space="preserve">17061</t>
  </si>
  <si>
    <t xml:space="preserve">Grundy County</t>
  </si>
  <si>
    <t xml:space="preserve">17063</t>
  </si>
  <si>
    <t xml:space="preserve">17065</t>
  </si>
  <si>
    <t xml:space="preserve">17067</t>
  </si>
  <si>
    <t xml:space="preserve">Hardin County</t>
  </si>
  <si>
    <t xml:space="preserve">17069</t>
  </si>
  <si>
    <t xml:space="preserve">Henderson County</t>
  </si>
  <si>
    <t xml:space="preserve">17071</t>
  </si>
  <si>
    <t xml:space="preserve">17073</t>
  </si>
  <si>
    <t xml:space="preserve">Iroquois County</t>
  </si>
  <si>
    <t xml:space="preserve">17075</t>
  </si>
  <si>
    <t xml:space="preserve">17077</t>
  </si>
  <si>
    <t xml:space="preserve">17079</t>
  </si>
  <si>
    <t xml:space="preserve">17081</t>
  </si>
  <si>
    <t xml:space="preserve">Jersey County</t>
  </si>
  <si>
    <t xml:space="preserve">17083</t>
  </si>
  <si>
    <t xml:space="preserve">Jo Daviess County</t>
  </si>
  <si>
    <t xml:space="preserve">17085</t>
  </si>
  <si>
    <t xml:space="preserve">17087</t>
  </si>
  <si>
    <t xml:space="preserve">Kane County</t>
  </si>
  <si>
    <t xml:space="preserve">17089</t>
  </si>
  <si>
    <t xml:space="preserve">Kankakee County</t>
  </si>
  <si>
    <t xml:space="preserve">17091</t>
  </si>
  <si>
    <t xml:space="preserve">Kendall County</t>
  </si>
  <si>
    <t xml:space="preserve">17093</t>
  </si>
  <si>
    <t xml:space="preserve">Knox County</t>
  </si>
  <si>
    <t xml:space="preserve">17095</t>
  </si>
  <si>
    <t xml:space="preserve">LaSalle County</t>
  </si>
  <si>
    <t xml:space="preserve">17099</t>
  </si>
  <si>
    <t xml:space="preserve">17097</t>
  </si>
  <si>
    <t xml:space="preserve">17101</t>
  </si>
  <si>
    <t xml:space="preserve">17103</t>
  </si>
  <si>
    <t xml:space="preserve">Livingston County</t>
  </si>
  <si>
    <t xml:space="preserve">17105</t>
  </si>
  <si>
    <t xml:space="preserve">17107</t>
  </si>
  <si>
    <t xml:space="preserve">17115</t>
  </si>
  <si>
    <t xml:space="preserve">Macoupin County</t>
  </si>
  <si>
    <t xml:space="preserve">17117</t>
  </si>
  <si>
    <t xml:space="preserve">17119</t>
  </si>
  <si>
    <t xml:space="preserve">17121</t>
  </si>
  <si>
    <t xml:space="preserve">17123</t>
  </si>
  <si>
    <t xml:space="preserve">Mason County</t>
  </si>
  <si>
    <t xml:space="preserve">17125</t>
  </si>
  <si>
    <t xml:space="preserve">Massac County</t>
  </si>
  <si>
    <t xml:space="preserve">17127</t>
  </si>
  <si>
    <t xml:space="preserve">McDonough County</t>
  </si>
  <si>
    <t xml:space="preserve">17109</t>
  </si>
  <si>
    <t xml:space="preserve">McHenry County</t>
  </si>
  <si>
    <t xml:space="preserve">17111</t>
  </si>
  <si>
    <t xml:space="preserve">McLean County</t>
  </si>
  <si>
    <t xml:space="preserve">17113</t>
  </si>
  <si>
    <t xml:space="preserve">Menard County</t>
  </si>
  <si>
    <t xml:space="preserve">17129</t>
  </si>
  <si>
    <t xml:space="preserve">Mercer County</t>
  </si>
  <si>
    <t xml:space="preserve">17131</t>
  </si>
  <si>
    <t xml:space="preserve">17133</t>
  </si>
  <si>
    <t xml:space="preserve">17135</t>
  </si>
  <si>
    <t xml:space="preserve">17137</t>
  </si>
  <si>
    <t xml:space="preserve">Moultrie County</t>
  </si>
  <si>
    <t xml:space="preserve">17139</t>
  </si>
  <si>
    <t xml:space="preserve">Ogle County</t>
  </si>
  <si>
    <t xml:space="preserve">17141</t>
  </si>
  <si>
    <t xml:space="preserve">Peoria County</t>
  </si>
  <si>
    <t xml:space="preserve">17143</t>
  </si>
  <si>
    <t xml:space="preserve">17145</t>
  </si>
  <si>
    <t xml:space="preserve">Piatt County</t>
  </si>
  <si>
    <t xml:space="preserve">17147</t>
  </si>
  <si>
    <t xml:space="preserve">17149</t>
  </si>
  <si>
    <t xml:space="preserve">17151</t>
  </si>
  <si>
    <t xml:space="preserve">17153</t>
  </si>
  <si>
    <t xml:space="preserve">17155</t>
  </si>
  <si>
    <t xml:space="preserve">17157</t>
  </si>
  <si>
    <t xml:space="preserve">Richland County</t>
  </si>
  <si>
    <t xml:space="preserve">17159</t>
  </si>
  <si>
    <t xml:space="preserve">Rock Island County</t>
  </si>
  <si>
    <t xml:space="preserve">17161</t>
  </si>
  <si>
    <t xml:space="preserve">17165</t>
  </si>
  <si>
    <t xml:space="preserve">Sangamon County</t>
  </si>
  <si>
    <t xml:space="preserve">17167</t>
  </si>
  <si>
    <t xml:space="preserve">Schuyler County</t>
  </si>
  <si>
    <t xml:space="preserve">17169</t>
  </si>
  <si>
    <t xml:space="preserve">17171</t>
  </si>
  <si>
    <t xml:space="preserve">17173</t>
  </si>
  <si>
    <t xml:space="preserve">17163</t>
  </si>
  <si>
    <t xml:space="preserve">Stark County</t>
  </si>
  <si>
    <t xml:space="preserve">17175</t>
  </si>
  <si>
    <t xml:space="preserve">Stephenson County</t>
  </si>
  <si>
    <t xml:space="preserve">17177</t>
  </si>
  <si>
    <t xml:space="preserve">Tazewell County</t>
  </si>
  <si>
    <t xml:space="preserve">17179</t>
  </si>
  <si>
    <t xml:space="preserve">17181</t>
  </si>
  <si>
    <t xml:space="preserve">Vermilion County</t>
  </si>
  <si>
    <t xml:space="preserve">17183</t>
  </si>
  <si>
    <t xml:space="preserve">Wabash County</t>
  </si>
  <si>
    <t xml:space="preserve">17185</t>
  </si>
  <si>
    <t xml:space="preserve">17187</t>
  </si>
  <si>
    <t xml:space="preserve">17189</t>
  </si>
  <si>
    <t xml:space="preserve">17191</t>
  </si>
  <si>
    <t xml:space="preserve">17193</t>
  </si>
  <si>
    <t xml:space="preserve">Whiteside County</t>
  </si>
  <si>
    <t xml:space="preserve">17195</t>
  </si>
  <si>
    <t xml:space="preserve">Will County</t>
  </si>
  <si>
    <t xml:space="preserve">17197</t>
  </si>
  <si>
    <t xml:space="preserve">Williamson County</t>
  </si>
  <si>
    <t xml:space="preserve">17199</t>
  </si>
  <si>
    <t xml:space="preserve">Winnebago County</t>
  </si>
  <si>
    <t xml:space="preserve">17201</t>
  </si>
  <si>
    <t xml:space="preserve">Woodford County</t>
  </si>
  <si>
    <t xml:space="preserve">17203</t>
  </si>
  <si>
    <t xml:space="preserve">Indiana</t>
  </si>
  <si>
    <t xml:space="preserve">18001</t>
  </si>
  <si>
    <t xml:space="preserve">Allen County</t>
  </si>
  <si>
    <t xml:space="preserve">18003</t>
  </si>
  <si>
    <t xml:space="preserve">Bartholomew County</t>
  </si>
  <si>
    <t xml:space="preserve">18005</t>
  </si>
  <si>
    <t xml:space="preserve">18007</t>
  </si>
  <si>
    <t xml:space="preserve">Blackford County</t>
  </si>
  <si>
    <t xml:space="preserve">18009</t>
  </si>
  <si>
    <t xml:space="preserve">18011</t>
  </si>
  <si>
    <t xml:space="preserve">18013</t>
  </si>
  <si>
    <t xml:space="preserve">18015</t>
  </si>
  <si>
    <t xml:space="preserve">18017</t>
  </si>
  <si>
    <t xml:space="preserve">18019</t>
  </si>
  <si>
    <t xml:space="preserve">18021</t>
  </si>
  <si>
    <t xml:space="preserve">18023</t>
  </si>
  <si>
    <t xml:space="preserve">18025</t>
  </si>
  <si>
    <t xml:space="preserve">Daviess County</t>
  </si>
  <si>
    <t xml:space="preserve">18027</t>
  </si>
  <si>
    <t xml:space="preserve">18033</t>
  </si>
  <si>
    <t xml:space="preserve">Dearborn County</t>
  </si>
  <si>
    <t xml:space="preserve">18029</t>
  </si>
  <si>
    <t xml:space="preserve">18031</t>
  </si>
  <si>
    <t xml:space="preserve">Delaware County</t>
  </si>
  <si>
    <t xml:space="preserve">18035</t>
  </si>
  <si>
    <t xml:space="preserve">Dubois County</t>
  </si>
  <si>
    <t xml:space="preserve">18037</t>
  </si>
  <si>
    <t xml:space="preserve">Elkhart County</t>
  </si>
  <si>
    <t xml:space="preserve">18039</t>
  </si>
  <si>
    <t xml:space="preserve">18041</t>
  </si>
  <si>
    <t xml:space="preserve">18043</t>
  </si>
  <si>
    <t xml:space="preserve">Fountain County</t>
  </si>
  <si>
    <t xml:space="preserve">18045</t>
  </si>
  <si>
    <t xml:space="preserve">18047</t>
  </si>
  <si>
    <t xml:space="preserve">18049</t>
  </si>
  <si>
    <t xml:space="preserve">Gibson County</t>
  </si>
  <si>
    <t xml:space="preserve">18051</t>
  </si>
  <si>
    <t xml:space="preserve">18053</t>
  </si>
  <si>
    <t xml:space="preserve">18055</t>
  </si>
  <si>
    <t xml:space="preserve">18057</t>
  </si>
  <si>
    <t xml:space="preserve">18059</t>
  </si>
  <si>
    <t xml:space="preserve">Harrison County</t>
  </si>
  <si>
    <t xml:space="preserve">18061</t>
  </si>
  <si>
    <t xml:space="preserve">Hendricks County</t>
  </si>
  <si>
    <t xml:space="preserve">18063</t>
  </si>
  <si>
    <t xml:space="preserve">18065</t>
  </si>
  <si>
    <t xml:space="preserve">18067</t>
  </si>
  <si>
    <t xml:space="preserve">Huntington County</t>
  </si>
  <si>
    <t xml:space="preserve">18069</t>
  </si>
  <si>
    <t xml:space="preserve">18071</t>
  </si>
  <si>
    <t xml:space="preserve">18073</t>
  </si>
  <si>
    <t xml:space="preserve">Jay County</t>
  </si>
  <si>
    <t xml:space="preserve">18075</t>
  </si>
  <si>
    <t xml:space="preserve">18077</t>
  </si>
  <si>
    <t xml:space="preserve">Jennings County</t>
  </si>
  <si>
    <t xml:space="preserve">18079</t>
  </si>
  <si>
    <t xml:space="preserve">18081</t>
  </si>
  <si>
    <t xml:space="preserve">18083</t>
  </si>
  <si>
    <t xml:space="preserve">Kosciusko County</t>
  </si>
  <si>
    <t xml:space="preserve">18085</t>
  </si>
  <si>
    <t xml:space="preserve">LaGrange County</t>
  </si>
  <si>
    <t xml:space="preserve">18087</t>
  </si>
  <si>
    <t xml:space="preserve">LaPorte County</t>
  </si>
  <si>
    <t xml:space="preserve">18091</t>
  </si>
  <si>
    <t xml:space="preserve">18089</t>
  </si>
  <si>
    <t xml:space="preserve">18093</t>
  </si>
  <si>
    <t xml:space="preserve">18095</t>
  </si>
  <si>
    <t xml:space="preserve">18097</t>
  </si>
  <si>
    <t xml:space="preserve">18099</t>
  </si>
  <si>
    <t xml:space="preserve">18101</t>
  </si>
  <si>
    <t xml:space="preserve">Miami County</t>
  </si>
  <si>
    <t xml:space="preserve">18103</t>
  </si>
  <si>
    <t xml:space="preserve">18105</t>
  </si>
  <si>
    <t xml:space="preserve">18107</t>
  </si>
  <si>
    <t xml:space="preserve">18109</t>
  </si>
  <si>
    <t xml:space="preserve">18111</t>
  </si>
  <si>
    <t xml:space="preserve">Noble County</t>
  </si>
  <si>
    <t xml:space="preserve">18113</t>
  </si>
  <si>
    <t xml:space="preserve">Ohio County</t>
  </si>
  <si>
    <t xml:space="preserve">18115</t>
  </si>
  <si>
    <t xml:space="preserve">18117</t>
  </si>
  <si>
    <t xml:space="preserve">Owen County</t>
  </si>
  <si>
    <t xml:space="preserve">18119</t>
  </si>
  <si>
    <t xml:space="preserve">Parke County</t>
  </si>
  <si>
    <t xml:space="preserve">18121</t>
  </si>
  <si>
    <t xml:space="preserve">18123</t>
  </si>
  <si>
    <t xml:space="preserve">18125</t>
  </si>
  <si>
    <t xml:space="preserve">Porter County</t>
  </si>
  <si>
    <t xml:space="preserve">18127</t>
  </si>
  <si>
    <t xml:space="preserve">Posey County</t>
  </si>
  <si>
    <t xml:space="preserve">18129</t>
  </si>
  <si>
    <t xml:space="preserve">18131</t>
  </si>
  <si>
    <t xml:space="preserve">18133</t>
  </si>
  <si>
    <t xml:space="preserve">18135</t>
  </si>
  <si>
    <t xml:space="preserve">Ripley County</t>
  </si>
  <si>
    <t xml:space="preserve">18137</t>
  </si>
  <si>
    <t xml:space="preserve">Rush County</t>
  </si>
  <si>
    <t xml:space="preserve">18139</t>
  </si>
  <si>
    <t xml:space="preserve">18143</t>
  </si>
  <si>
    <t xml:space="preserve">18145</t>
  </si>
  <si>
    <t xml:space="preserve">Spencer County</t>
  </si>
  <si>
    <t xml:space="preserve">18147</t>
  </si>
  <si>
    <t xml:space="preserve">St. Joseph County</t>
  </si>
  <si>
    <t xml:space="preserve">18141</t>
  </si>
  <si>
    <t xml:space="preserve">Starke County</t>
  </si>
  <si>
    <t xml:space="preserve">18149</t>
  </si>
  <si>
    <t xml:space="preserve">Steuben County</t>
  </si>
  <si>
    <t xml:space="preserve">18151</t>
  </si>
  <si>
    <t xml:space="preserve">Sullivan County</t>
  </si>
  <si>
    <t xml:space="preserve">18153</t>
  </si>
  <si>
    <t xml:space="preserve">Switzerland County</t>
  </si>
  <si>
    <t xml:space="preserve">18155</t>
  </si>
  <si>
    <t xml:space="preserve">Tippecanoe County</t>
  </si>
  <si>
    <t xml:space="preserve">18157</t>
  </si>
  <si>
    <t xml:space="preserve">Tipton County</t>
  </si>
  <si>
    <t xml:space="preserve">18159</t>
  </si>
  <si>
    <t xml:space="preserve">18161</t>
  </si>
  <si>
    <t xml:space="preserve">Vanderburgh County</t>
  </si>
  <si>
    <t xml:space="preserve">18163</t>
  </si>
  <si>
    <t xml:space="preserve">Vermillion County</t>
  </si>
  <si>
    <t xml:space="preserve">18165</t>
  </si>
  <si>
    <t xml:space="preserve">Vigo County</t>
  </si>
  <si>
    <t xml:space="preserve">18167</t>
  </si>
  <si>
    <t xml:space="preserve">18169</t>
  </si>
  <si>
    <t xml:space="preserve">18171</t>
  </si>
  <si>
    <t xml:space="preserve">Warrick County</t>
  </si>
  <si>
    <t xml:space="preserve">18173</t>
  </si>
  <si>
    <t xml:space="preserve">18175</t>
  </si>
  <si>
    <t xml:space="preserve">18177</t>
  </si>
  <si>
    <t xml:space="preserve">Wells County</t>
  </si>
  <si>
    <t xml:space="preserve">18179</t>
  </si>
  <si>
    <t xml:space="preserve">18181</t>
  </si>
  <si>
    <t xml:space="preserve">Whitley County</t>
  </si>
  <si>
    <t xml:space="preserve">18183</t>
  </si>
  <si>
    <t xml:space="preserve">Iowa</t>
  </si>
  <si>
    <t xml:space="preserve">Adair County</t>
  </si>
  <si>
    <t xml:space="preserve">19001</t>
  </si>
  <si>
    <t xml:space="preserve">19003</t>
  </si>
  <si>
    <t xml:space="preserve">Allamakee County</t>
  </si>
  <si>
    <t xml:space="preserve">19005</t>
  </si>
  <si>
    <t xml:space="preserve">Appanoose County</t>
  </si>
  <si>
    <t xml:space="preserve">19007</t>
  </si>
  <si>
    <t xml:space="preserve">Audubon County</t>
  </si>
  <si>
    <t xml:space="preserve">19009</t>
  </si>
  <si>
    <t xml:space="preserve">19011</t>
  </si>
  <si>
    <t xml:space="preserve">Black Hawk County</t>
  </si>
  <si>
    <t xml:space="preserve">19013</t>
  </si>
  <si>
    <t xml:space="preserve">19015</t>
  </si>
  <si>
    <t xml:space="preserve">Bremer County</t>
  </si>
  <si>
    <t xml:space="preserve">19017</t>
  </si>
  <si>
    <t xml:space="preserve">Buchanan County</t>
  </si>
  <si>
    <t xml:space="preserve">19019</t>
  </si>
  <si>
    <t xml:space="preserve">Buena Vista County</t>
  </si>
  <si>
    <t xml:space="preserve">19021</t>
  </si>
  <si>
    <t xml:space="preserve">19023</t>
  </si>
  <si>
    <t xml:space="preserve">19025</t>
  </si>
  <si>
    <t xml:space="preserve">19027</t>
  </si>
  <si>
    <t xml:space="preserve">19029</t>
  </si>
  <si>
    <t xml:space="preserve">Cedar County</t>
  </si>
  <si>
    <t xml:space="preserve">19031</t>
  </si>
  <si>
    <t xml:space="preserve">Cerro Gordo County</t>
  </si>
  <si>
    <t xml:space="preserve">19033</t>
  </si>
  <si>
    <t xml:space="preserve">19035</t>
  </si>
  <si>
    <t xml:space="preserve">Chickasaw County</t>
  </si>
  <si>
    <t xml:space="preserve">19037</t>
  </si>
  <si>
    <t xml:space="preserve">19039</t>
  </si>
  <si>
    <t xml:space="preserve">19041</t>
  </si>
  <si>
    <t xml:space="preserve">19043</t>
  </si>
  <si>
    <t xml:space="preserve">19045</t>
  </si>
  <si>
    <t xml:space="preserve">19047</t>
  </si>
  <si>
    <t xml:space="preserve">19049</t>
  </si>
  <si>
    <t xml:space="preserve">Davis County</t>
  </si>
  <si>
    <t xml:space="preserve">19051</t>
  </si>
  <si>
    <t xml:space="preserve">19053</t>
  </si>
  <si>
    <t xml:space="preserve">19055</t>
  </si>
  <si>
    <t xml:space="preserve">Des Moines County</t>
  </si>
  <si>
    <t xml:space="preserve">19057</t>
  </si>
  <si>
    <t xml:space="preserve">Dickinson County</t>
  </si>
  <si>
    <t xml:space="preserve">19059</t>
  </si>
  <si>
    <t xml:space="preserve">Dubuque County</t>
  </si>
  <si>
    <t xml:space="preserve">19061</t>
  </si>
  <si>
    <t xml:space="preserve">Emmet County</t>
  </si>
  <si>
    <t xml:space="preserve">19063</t>
  </si>
  <si>
    <t xml:space="preserve">19065</t>
  </si>
  <si>
    <t xml:space="preserve">19067</t>
  </si>
  <si>
    <t xml:space="preserve">19069</t>
  </si>
  <si>
    <t xml:space="preserve">19071</t>
  </si>
  <si>
    <t xml:space="preserve">19073</t>
  </si>
  <si>
    <t xml:space="preserve">19075</t>
  </si>
  <si>
    <t xml:space="preserve">Guthrie County</t>
  </si>
  <si>
    <t xml:space="preserve">19077</t>
  </si>
  <si>
    <t xml:space="preserve">19079</t>
  </si>
  <si>
    <t xml:space="preserve">19081</t>
  </si>
  <si>
    <t xml:space="preserve">19083</t>
  </si>
  <si>
    <t xml:space="preserve">19085</t>
  </si>
  <si>
    <t xml:space="preserve">19087</t>
  </si>
  <si>
    <t xml:space="preserve">19089</t>
  </si>
  <si>
    <t xml:space="preserve">19091</t>
  </si>
  <si>
    <t xml:space="preserve">Ida County</t>
  </si>
  <si>
    <t xml:space="preserve">19093</t>
  </si>
  <si>
    <t xml:space="preserve">Iowa County</t>
  </si>
  <si>
    <t xml:space="preserve">19095</t>
  </si>
  <si>
    <t xml:space="preserve">19097</t>
  </si>
  <si>
    <t xml:space="preserve">19099</t>
  </si>
  <si>
    <t xml:space="preserve">19101</t>
  </si>
  <si>
    <t xml:space="preserve">19103</t>
  </si>
  <si>
    <t xml:space="preserve">19105</t>
  </si>
  <si>
    <t xml:space="preserve">Keokuk County</t>
  </si>
  <si>
    <t xml:space="preserve">19107</t>
  </si>
  <si>
    <t xml:space="preserve">Kossuth County</t>
  </si>
  <si>
    <t xml:space="preserve">19109</t>
  </si>
  <si>
    <t xml:space="preserve">19111</t>
  </si>
  <si>
    <t xml:space="preserve">Linn County</t>
  </si>
  <si>
    <t xml:space="preserve">19113</t>
  </si>
  <si>
    <t xml:space="preserve">Louisa County</t>
  </si>
  <si>
    <t xml:space="preserve">19115</t>
  </si>
  <si>
    <t xml:space="preserve">Lucas County</t>
  </si>
  <si>
    <t xml:space="preserve">19117</t>
  </si>
  <si>
    <t xml:space="preserve">Lyon County</t>
  </si>
  <si>
    <t xml:space="preserve">19119</t>
  </si>
  <si>
    <t xml:space="preserve">19121</t>
  </si>
  <si>
    <t xml:space="preserve">Mahaska County</t>
  </si>
  <si>
    <t xml:space="preserve">19123</t>
  </si>
  <si>
    <t xml:space="preserve">19125</t>
  </si>
  <si>
    <t xml:space="preserve">19127</t>
  </si>
  <si>
    <t xml:space="preserve">Mills County</t>
  </si>
  <si>
    <t xml:space="preserve">19129</t>
  </si>
  <si>
    <t xml:space="preserve">19131</t>
  </si>
  <si>
    <t xml:space="preserve">Monona County</t>
  </si>
  <si>
    <t xml:space="preserve">19133</t>
  </si>
  <si>
    <t xml:space="preserve">19135</t>
  </si>
  <si>
    <t xml:space="preserve">19137</t>
  </si>
  <si>
    <t xml:space="preserve">Muscatine County</t>
  </si>
  <si>
    <t xml:space="preserve">19139</t>
  </si>
  <si>
    <t xml:space="preserve">O'Brien County</t>
  </si>
  <si>
    <t xml:space="preserve">19141</t>
  </si>
  <si>
    <t xml:space="preserve">19143</t>
  </si>
  <si>
    <t xml:space="preserve">Page County</t>
  </si>
  <si>
    <t xml:space="preserve">19145</t>
  </si>
  <si>
    <t xml:space="preserve">Palo Alto County</t>
  </si>
  <si>
    <t xml:space="preserve">19147</t>
  </si>
  <si>
    <t xml:space="preserve">Plymouth County</t>
  </si>
  <si>
    <t xml:space="preserve">19149</t>
  </si>
  <si>
    <t xml:space="preserve">Pocahontas County</t>
  </si>
  <si>
    <t xml:space="preserve">19151</t>
  </si>
  <si>
    <t xml:space="preserve">19153</t>
  </si>
  <si>
    <t xml:space="preserve">Pottawattamie County</t>
  </si>
  <si>
    <t xml:space="preserve">19155</t>
  </si>
  <si>
    <t xml:space="preserve">Poweshiek County</t>
  </si>
  <si>
    <t xml:space="preserve">19157</t>
  </si>
  <si>
    <t xml:space="preserve">Ringgold County</t>
  </si>
  <si>
    <t xml:space="preserve">19159</t>
  </si>
  <si>
    <t xml:space="preserve">Sac County</t>
  </si>
  <si>
    <t xml:space="preserve">19161</t>
  </si>
  <si>
    <t xml:space="preserve">19163</t>
  </si>
  <si>
    <t xml:space="preserve">19165</t>
  </si>
  <si>
    <t xml:space="preserve">Sioux County</t>
  </si>
  <si>
    <t xml:space="preserve">19167</t>
  </si>
  <si>
    <t xml:space="preserve">Story County</t>
  </si>
  <si>
    <t xml:space="preserve">19169</t>
  </si>
  <si>
    <t xml:space="preserve">Tama County</t>
  </si>
  <si>
    <t xml:space="preserve">19171</t>
  </si>
  <si>
    <t xml:space="preserve">19173</t>
  </si>
  <si>
    <t xml:space="preserve">19175</t>
  </si>
  <si>
    <t xml:space="preserve">19177</t>
  </si>
  <si>
    <t xml:space="preserve">Wapello County</t>
  </si>
  <si>
    <t xml:space="preserve">19179</t>
  </si>
  <si>
    <t xml:space="preserve">19181</t>
  </si>
  <si>
    <t xml:space="preserve">19183</t>
  </si>
  <si>
    <t xml:space="preserve">19185</t>
  </si>
  <si>
    <t xml:space="preserve">19187</t>
  </si>
  <si>
    <t xml:space="preserve">19189</t>
  </si>
  <si>
    <t xml:space="preserve">Winneshiek County</t>
  </si>
  <si>
    <t xml:space="preserve">19191</t>
  </si>
  <si>
    <t xml:space="preserve">Woodbury County</t>
  </si>
  <si>
    <t xml:space="preserve">19193</t>
  </si>
  <si>
    <t xml:space="preserve">19195</t>
  </si>
  <si>
    <t xml:space="preserve">Wright County</t>
  </si>
  <si>
    <t xml:space="preserve">19197</t>
  </si>
  <si>
    <t xml:space="preserve">Kansas</t>
  </si>
  <si>
    <t xml:space="preserve">20001</t>
  </si>
  <si>
    <t xml:space="preserve">Anderson County</t>
  </si>
  <si>
    <t xml:space="preserve">20003</t>
  </si>
  <si>
    <t xml:space="preserve">Atchison County</t>
  </si>
  <si>
    <t xml:space="preserve">20005</t>
  </si>
  <si>
    <t xml:space="preserve">Barber County</t>
  </si>
  <si>
    <t xml:space="preserve">20007</t>
  </si>
  <si>
    <t xml:space="preserve">Barton County</t>
  </si>
  <si>
    <t xml:space="preserve">20009</t>
  </si>
  <si>
    <t xml:space="preserve">Bourbon County</t>
  </si>
  <si>
    <t xml:space="preserve">20011</t>
  </si>
  <si>
    <t xml:space="preserve">20013</t>
  </si>
  <si>
    <t xml:space="preserve">20015</t>
  </si>
  <si>
    <t xml:space="preserve">Chase County</t>
  </si>
  <si>
    <t xml:space="preserve">20017</t>
  </si>
  <si>
    <t xml:space="preserve">Chautauqua County</t>
  </si>
  <si>
    <t xml:space="preserve">20019</t>
  </si>
  <si>
    <t xml:space="preserve">20021</t>
  </si>
  <si>
    <t xml:space="preserve">20023</t>
  </si>
  <si>
    <t xml:space="preserve">20025</t>
  </si>
  <si>
    <t xml:space="preserve">20027</t>
  </si>
  <si>
    <t xml:space="preserve">Cloud County</t>
  </si>
  <si>
    <t xml:space="preserve">20029</t>
  </si>
  <si>
    <t xml:space="preserve">Coffey County</t>
  </si>
  <si>
    <t xml:space="preserve">20031</t>
  </si>
  <si>
    <t xml:space="preserve">Comanche County</t>
  </si>
  <si>
    <t xml:space="preserve">20033</t>
  </si>
  <si>
    <t xml:space="preserve">Cowley County</t>
  </si>
  <si>
    <t xml:space="preserve">20035</t>
  </si>
  <si>
    <t xml:space="preserve">20037</t>
  </si>
  <si>
    <t xml:space="preserve">20039</t>
  </si>
  <si>
    <t xml:space="preserve">20041</t>
  </si>
  <si>
    <t xml:space="preserve">Doniphan County</t>
  </si>
  <si>
    <t xml:space="preserve">20043</t>
  </si>
  <si>
    <t xml:space="preserve">20045</t>
  </si>
  <si>
    <t xml:space="preserve">20047</t>
  </si>
  <si>
    <t xml:space="preserve">Elk County</t>
  </si>
  <si>
    <t xml:space="preserve">20049</t>
  </si>
  <si>
    <t xml:space="preserve">Ellis County</t>
  </si>
  <si>
    <t xml:space="preserve">20051</t>
  </si>
  <si>
    <t xml:space="preserve">Ellsworth County</t>
  </si>
  <si>
    <t xml:space="preserve">20053</t>
  </si>
  <si>
    <t xml:space="preserve">Finney County</t>
  </si>
  <si>
    <t xml:space="preserve">20055</t>
  </si>
  <si>
    <t xml:space="preserve">20057</t>
  </si>
  <si>
    <t xml:space="preserve">20059</t>
  </si>
  <si>
    <t xml:space="preserve">Geary County</t>
  </si>
  <si>
    <t xml:space="preserve">20061</t>
  </si>
  <si>
    <t xml:space="preserve">Gove County</t>
  </si>
  <si>
    <t xml:space="preserve">20063</t>
  </si>
  <si>
    <t xml:space="preserve">20065</t>
  </si>
  <si>
    <t xml:space="preserve">20067</t>
  </si>
  <si>
    <t xml:space="preserve">Gray County</t>
  </si>
  <si>
    <t xml:space="preserve">20069</t>
  </si>
  <si>
    <t xml:space="preserve">Greeley County</t>
  </si>
  <si>
    <t xml:space="preserve">20071</t>
  </si>
  <si>
    <t xml:space="preserve">Greenwood County</t>
  </si>
  <si>
    <t xml:space="preserve">20073</t>
  </si>
  <si>
    <t xml:space="preserve">20075</t>
  </si>
  <si>
    <t xml:space="preserve">Harper County</t>
  </si>
  <si>
    <t xml:space="preserve">20077</t>
  </si>
  <si>
    <t xml:space="preserve">Harvey County</t>
  </si>
  <si>
    <t xml:space="preserve">20079</t>
  </si>
  <si>
    <t xml:space="preserve">Haskell County</t>
  </si>
  <si>
    <t xml:space="preserve">20081</t>
  </si>
  <si>
    <t xml:space="preserve">Hodgeman County</t>
  </si>
  <si>
    <t xml:space="preserve">20083</t>
  </si>
  <si>
    <t xml:space="preserve">20085</t>
  </si>
  <si>
    <t xml:space="preserve">20087</t>
  </si>
  <si>
    <t xml:space="preserve">Jewell County</t>
  </si>
  <si>
    <t xml:space="preserve">20089</t>
  </si>
  <si>
    <t xml:space="preserve">20091</t>
  </si>
  <si>
    <t xml:space="preserve">Kearny County</t>
  </si>
  <si>
    <t xml:space="preserve">20093</t>
  </si>
  <si>
    <t xml:space="preserve">Kingman County</t>
  </si>
  <si>
    <t xml:space="preserve">20095</t>
  </si>
  <si>
    <t xml:space="preserve">20097</t>
  </si>
  <si>
    <t xml:space="preserve">Labette County</t>
  </si>
  <si>
    <t xml:space="preserve">20099</t>
  </si>
  <si>
    <t xml:space="preserve">Lane County</t>
  </si>
  <si>
    <t xml:space="preserve">20101</t>
  </si>
  <si>
    <t xml:space="preserve">Leavenworth County</t>
  </si>
  <si>
    <t xml:space="preserve">20103</t>
  </si>
  <si>
    <t xml:space="preserve">20105</t>
  </si>
  <si>
    <t xml:space="preserve">20107</t>
  </si>
  <si>
    <t xml:space="preserve">20109</t>
  </si>
  <si>
    <t xml:space="preserve">20111</t>
  </si>
  <si>
    <t xml:space="preserve">20115</t>
  </si>
  <si>
    <t xml:space="preserve">20117</t>
  </si>
  <si>
    <t xml:space="preserve">McPherson County</t>
  </si>
  <si>
    <t xml:space="preserve">20113</t>
  </si>
  <si>
    <t xml:space="preserve">Meade County</t>
  </si>
  <si>
    <t xml:space="preserve">20119</t>
  </si>
  <si>
    <t xml:space="preserve">20121</t>
  </si>
  <si>
    <t xml:space="preserve">20123</t>
  </si>
  <si>
    <t xml:space="preserve">20125</t>
  </si>
  <si>
    <t xml:space="preserve">Morris County</t>
  </si>
  <si>
    <t xml:space="preserve">20127</t>
  </si>
  <si>
    <t xml:space="preserve">Morton County</t>
  </si>
  <si>
    <t xml:space="preserve">20129</t>
  </si>
  <si>
    <t xml:space="preserve">Nemaha County</t>
  </si>
  <si>
    <t xml:space="preserve">20131</t>
  </si>
  <si>
    <t xml:space="preserve">Neosho County</t>
  </si>
  <si>
    <t xml:space="preserve">20133</t>
  </si>
  <si>
    <t xml:space="preserve">Ness County</t>
  </si>
  <si>
    <t xml:space="preserve">20135</t>
  </si>
  <si>
    <t xml:space="preserve">Norton County</t>
  </si>
  <si>
    <t xml:space="preserve">20137</t>
  </si>
  <si>
    <t xml:space="preserve">Osage County</t>
  </si>
  <si>
    <t xml:space="preserve">20139</t>
  </si>
  <si>
    <t xml:space="preserve">Osborne County</t>
  </si>
  <si>
    <t xml:space="preserve">20141</t>
  </si>
  <si>
    <t xml:space="preserve">Ottawa County</t>
  </si>
  <si>
    <t xml:space="preserve">20143</t>
  </si>
  <si>
    <t xml:space="preserve">Pawnee County</t>
  </si>
  <si>
    <t xml:space="preserve">20145</t>
  </si>
  <si>
    <t xml:space="preserve">20147</t>
  </si>
  <si>
    <t xml:space="preserve">Pottawatomie County</t>
  </si>
  <si>
    <t xml:space="preserve">20149</t>
  </si>
  <si>
    <t xml:space="preserve">Pratt County</t>
  </si>
  <si>
    <t xml:space="preserve">20151</t>
  </si>
  <si>
    <t xml:space="preserve">Rawlins County</t>
  </si>
  <si>
    <t xml:space="preserve">20153</t>
  </si>
  <si>
    <t xml:space="preserve">Reno County</t>
  </si>
  <si>
    <t xml:space="preserve">20155</t>
  </si>
  <si>
    <t xml:space="preserve">Republic County</t>
  </si>
  <si>
    <t xml:space="preserve">20157</t>
  </si>
  <si>
    <t xml:space="preserve">Rice County</t>
  </si>
  <si>
    <t xml:space="preserve">20159</t>
  </si>
  <si>
    <t xml:space="preserve">Riley County</t>
  </si>
  <si>
    <t xml:space="preserve">20161</t>
  </si>
  <si>
    <t xml:space="preserve">Rooks County</t>
  </si>
  <si>
    <t xml:space="preserve">20163</t>
  </si>
  <si>
    <t xml:space="preserve">20165</t>
  </si>
  <si>
    <t xml:space="preserve">20167</t>
  </si>
  <si>
    <t xml:space="preserve">20169</t>
  </si>
  <si>
    <t xml:space="preserve">20171</t>
  </si>
  <si>
    <t xml:space="preserve">20173</t>
  </si>
  <si>
    <t xml:space="preserve">Seward County</t>
  </si>
  <si>
    <t xml:space="preserve">20175</t>
  </si>
  <si>
    <t xml:space="preserve">Shawnee County</t>
  </si>
  <si>
    <t xml:space="preserve">20177</t>
  </si>
  <si>
    <t xml:space="preserve">Sheridan County</t>
  </si>
  <si>
    <t xml:space="preserve">20179</t>
  </si>
  <si>
    <t xml:space="preserve">Sherman County</t>
  </si>
  <si>
    <t xml:space="preserve">20181</t>
  </si>
  <si>
    <t xml:space="preserve">Smith County</t>
  </si>
  <si>
    <t xml:space="preserve">20183</t>
  </si>
  <si>
    <t xml:space="preserve">Stafford County</t>
  </si>
  <si>
    <t xml:space="preserve">20185</t>
  </si>
  <si>
    <t xml:space="preserve">Stanton County</t>
  </si>
  <si>
    <t xml:space="preserve">20187</t>
  </si>
  <si>
    <t xml:space="preserve">Stevens County</t>
  </si>
  <si>
    <t xml:space="preserve">20189</t>
  </si>
  <si>
    <t xml:space="preserve">Sumner County</t>
  </si>
  <si>
    <t xml:space="preserve">20191</t>
  </si>
  <si>
    <t xml:space="preserve">20193</t>
  </si>
  <si>
    <t xml:space="preserve">Trego County</t>
  </si>
  <si>
    <t xml:space="preserve">20195</t>
  </si>
  <si>
    <t xml:space="preserve">Wabaunsee County</t>
  </si>
  <si>
    <t xml:space="preserve">20197</t>
  </si>
  <si>
    <t xml:space="preserve">Wallace County</t>
  </si>
  <si>
    <t xml:space="preserve">20199</t>
  </si>
  <si>
    <t xml:space="preserve">20201</t>
  </si>
  <si>
    <t xml:space="preserve">Wichita County</t>
  </si>
  <si>
    <t xml:space="preserve">20203</t>
  </si>
  <si>
    <t xml:space="preserve">Wilson County</t>
  </si>
  <si>
    <t xml:space="preserve">20205</t>
  </si>
  <si>
    <t xml:space="preserve">Woodson County</t>
  </si>
  <si>
    <t xml:space="preserve">20207</t>
  </si>
  <si>
    <t xml:space="preserve">Wyandotte County</t>
  </si>
  <si>
    <t xml:space="preserve">20209</t>
  </si>
  <si>
    <t xml:space="preserve">Kentucky</t>
  </si>
  <si>
    <t xml:space="preserve">21001</t>
  </si>
  <si>
    <t xml:space="preserve">21003</t>
  </si>
  <si>
    <t xml:space="preserve">21005</t>
  </si>
  <si>
    <t xml:space="preserve">Ballard County</t>
  </si>
  <si>
    <t xml:space="preserve">21007</t>
  </si>
  <si>
    <t xml:space="preserve">Barren County</t>
  </si>
  <si>
    <t xml:space="preserve">21009</t>
  </si>
  <si>
    <t xml:space="preserve">Bath County</t>
  </si>
  <si>
    <t xml:space="preserve">21011</t>
  </si>
  <si>
    <t xml:space="preserve">Bell County</t>
  </si>
  <si>
    <t xml:space="preserve">21013</t>
  </si>
  <si>
    <t xml:space="preserve">21015</t>
  </si>
  <si>
    <t xml:space="preserve">21017</t>
  </si>
  <si>
    <t xml:space="preserve">Boyd County</t>
  </si>
  <si>
    <t xml:space="preserve">21019</t>
  </si>
  <si>
    <t xml:space="preserve">Boyle County</t>
  </si>
  <si>
    <t xml:space="preserve">21021</t>
  </si>
  <si>
    <t xml:space="preserve">Bracken County</t>
  </si>
  <si>
    <t xml:space="preserve">21023</t>
  </si>
  <si>
    <t xml:space="preserve">Breathitt County</t>
  </si>
  <si>
    <t xml:space="preserve">21025</t>
  </si>
  <si>
    <t xml:space="preserve">Breckinridge County</t>
  </si>
  <si>
    <t xml:space="preserve">21027</t>
  </si>
  <si>
    <t xml:space="preserve">Bullitt County</t>
  </si>
  <si>
    <t xml:space="preserve">21029</t>
  </si>
  <si>
    <t xml:space="preserve">21031</t>
  </si>
  <si>
    <t xml:space="preserve">Caldwell County</t>
  </si>
  <si>
    <t xml:space="preserve">21033</t>
  </si>
  <si>
    <t xml:space="preserve">Calloway County</t>
  </si>
  <si>
    <t xml:space="preserve">21035</t>
  </si>
  <si>
    <t xml:space="preserve">Campbell County</t>
  </si>
  <si>
    <t xml:space="preserve">21037</t>
  </si>
  <si>
    <t xml:space="preserve">Carlisle County</t>
  </si>
  <si>
    <t xml:space="preserve">21039</t>
  </si>
  <si>
    <t xml:space="preserve">21041</t>
  </si>
  <si>
    <t xml:space="preserve">Carter County</t>
  </si>
  <si>
    <t xml:space="preserve">21043</t>
  </si>
  <si>
    <t xml:space="preserve">Casey County</t>
  </si>
  <si>
    <t xml:space="preserve">21045</t>
  </si>
  <si>
    <t xml:space="preserve">21047</t>
  </si>
  <si>
    <t xml:space="preserve">21049</t>
  </si>
  <si>
    <t xml:space="preserve">21051</t>
  </si>
  <si>
    <t xml:space="preserve">21053</t>
  </si>
  <si>
    <t xml:space="preserve">21055</t>
  </si>
  <si>
    <t xml:space="preserve">21057</t>
  </si>
  <si>
    <t xml:space="preserve">21059</t>
  </si>
  <si>
    <t xml:space="preserve">Edmonson County</t>
  </si>
  <si>
    <t xml:space="preserve">21061</t>
  </si>
  <si>
    <t xml:space="preserve">Elliott County</t>
  </si>
  <si>
    <t xml:space="preserve">21063</t>
  </si>
  <si>
    <t xml:space="preserve">Estill County</t>
  </si>
  <si>
    <t xml:space="preserve">21065</t>
  </si>
  <si>
    <t xml:space="preserve">21067</t>
  </si>
  <si>
    <t xml:space="preserve">Fleming County</t>
  </si>
  <si>
    <t xml:space="preserve">21069</t>
  </si>
  <si>
    <t xml:space="preserve">21071</t>
  </si>
  <si>
    <t xml:space="preserve">21073</t>
  </si>
  <si>
    <t xml:space="preserve">21075</t>
  </si>
  <si>
    <t xml:space="preserve">21077</t>
  </si>
  <si>
    <t xml:space="preserve">Garrard County</t>
  </si>
  <si>
    <t xml:space="preserve">21079</t>
  </si>
  <si>
    <t xml:space="preserve">21081</t>
  </si>
  <si>
    <t xml:space="preserve">Graves County</t>
  </si>
  <si>
    <t xml:space="preserve">21083</t>
  </si>
  <si>
    <t xml:space="preserve">Grayson County</t>
  </si>
  <si>
    <t xml:space="preserve">21085</t>
  </si>
  <si>
    <t xml:space="preserve">Green County</t>
  </si>
  <si>
    <t xml:space="preserve">21087</t>
  </si>
  <si>
    <t xml:space="preserve">Greenup County</t>
  </si>
  <si>
    <t xml:space="preserve">21089</t>
  </si>
  <si>
    <t xml:space="preserve">21091</t>
  </si>
  <si>
    <t xml:space="preserve">21093</t>
  </si>
  <si>
    <t xml:space="preserve">Harlan County</t>
  </si>
  <si>
    <t xml:space="preserve">21095</t>
  </si>
  <si>
    <t xml:space="preserve">21097</t>
  </si>
  <si>
    <t xml:space="preserve">21099</t>
  </si>
  <si>
    <t xml:space="preserve">21101</t>
  </si>
  <si>
    <t xml:space="preserve">21103</t>
  </si>
  <si>
    <t xml:space="preserve">Hickman County</t>
  </si>
  <si>
    <t xml:space="preserve">21105</t>
  </si>
  <si>
    <t xml:space="preserve">Hopkins County</t>
  </si>
  <si>
    <t xml:space="preserve">21107</t>
  </si>
  <si>
    <t xml:space="preserve">21109</t>
  </si>
  <si>
    <t xml:space="preserve">21111</t>
  </si>
  <si>
    <t xml:space="preserve">Jessamine County</t>
  </si>
  <si>
    <t xml:space="preserve">21113</t>
  </si>
  <si>
    <t xml:space="preserve">21115</t>
  </si>
  <si>
    <t xml:space="preserve">Kenton County</t>
  </si>
  <si>
    <t xml:space="preserve">21117</t>
  </si>
  <si>
    <t xml:space="preserve">Knott County</t>
  </si>
  <si>
    <t xml:space="preserve">21119</t>
  </si>
  <si>
    <t xml:space="preserve">21121</t>
  </si>
  <si>
    <t xml:space="preserve">Larue County</t>
  </si>
  <si>
    <t xml:space="preserve">21123</t>
  </si>
  <si>
    <t xml:space="preserve">Laurel County</t>
  </si>
  <si>
    <t xml:space="preserve">21125</t>
  </si>
  <si>
    <t xml:space="preserve">21127</t>
  </si>
  <si>
    <t xml:space="preserve">21129</t>
  </si>
  <si>
    <t xml:space="preserve">Leslie County</t>
  </si>
  <si>
    <t xml:space="preserve">21131</t>
  </si>
  <si>
    <t xml:space="preserve">Letcher County</t>
  </si>
  <si>
    <t xml:space="preserve">21133</t>
  </si>
  <si>
    <t xml:space="preserve">21135</t>
  </si>
  <si>
    <t xml:space="preserve">21137</t>
  </si>
  <si>
    <t xml:space="preserve">21139</t>
  </si>
  <si>
    <t xml:space="preserve">21141</t>
  </si>
  <si>
    <t xml:space="preserve">21143</t>
  </si>
  <si>
    <t xml:space="preserve">21151</t>
  </si>
  <si>
    <t xml:space="preserve">Magoffin County</t>
  </si>
  <si>
    <t xml:space="preserve">21153</t>
  </si>
  <si>
    <t xml:space="preserve">21155</t>
  </si>
  <si>
    <t xml:space="preserve">21157</t>
  </si>
  <si>
    <t xml:space="preserve">21159</t>
  </si>
  <si>
    <t xml:space="preserve">21161</t>
  </si>
  <si>
    <t xml:space="preserve">McCracken County</t>
  </si>
  <si>
    <t xml:space="preserve">21145</t>
  </si>
  <si>
    <t xml:space="preserve">McCreary County</t>
  </si>
  <si>
    <t xml:space="preserve">21147</t>
  </si>
  <si>
    <t xml:space="preserve">21149</t>
  </si>
  <si>
    <t xml:space="preserve">21163</t>
  </si>
  <si>
    <t xml:space="preserve">Menifee County</t>
  </si>
  <si>
    <t xml:space="preserve">21165</t>
  </si>
  <si>
    <t xml:space="preserve">21167</t>
  </si>
  <si>
    <t xml:space="preserve">Metcalfe County</t>
  </si>
  <si>
    <t xml:space="preserve">21169</t>
  </si>
  <si>
    <t xml:space="preserve">21171</t>
  </si>
  <si>
    <t xml:space="preserve">21173</t>
  </si>
  <si>
    <t xml:space="preserve">21175</t>
  </si>
  <si>
    <t xml:space="preserve">Muhlenberg County</t>
  </si>
  <si>
    <t xml:space="preserve">21177</t>
  </si>
  <si>
    <t xml:space="preserve">Nelson County</t>
  </si>
  <si>
    <t xml:space="preserve">21179</t>
  </si>
  <si>
    <t xml:space="preserve">Nicholas County</t>
  </si>
  <si>
    <t xml:space="preserve">21181</t>
  </si>
  <si>
    <t xml:space="preserve">21183</t>
  </si>
  <si>
    <t xml:space="preserve">Oldham County</t>
  </si>
  <si>
    <t xml:space="preserve">21185</t>
  </si>
  <si>
    <t xml:space="preserve">21187</t>
  </si>
  <si>
    <t xml:space="preserve">Owsley County</t>
  </si>
  <si>
    <t xml:space="preserve">21189</t>
  </si>
  <si>
    <t xml:space="preserve">Pendleton County</t>
  </si>
  <si>
    <t xml:space="preserve">21191</t>
  </si>
  <si>
    <t xml:space="preserve">21193</t>
  </si>
  <si>
    <t xml:space="preserve">21195</t>
  </si>
  <si>
    <t xml:space="preserve">Powell County</t>
  </si>
  <si>
    <t xml:space="preserve">21197</t>
  </si>
  <si>
    <t xml:space="preserve">21199</t>
  </si>
  <si>
    <t xml:space="preserve">Robertson County</t>
  </si>
  <si>
    <t xml:space="preserve">21201</t>
  </si>
  <si>
    <t xml:space="preserve">Rockcastle County</t>
  </si>
  <si>
    <t xml:space="preserve">21203</t>
  </si>
  <si>
    <t xml:space="preserve">Rowan County</t>
  </si>
  <si>
    <t xml:space="preserve">21205</t>
  </si>
  <si>
    <t xml:space="preserve">21207</t>
  </si>
  <si>
    <t xml:space="preserve">21209</t>
  </si>
  <si>
    <t xml:space="preserve">21211</t>
  </si>
  <si>
    <t xml:space="preserve">Simpson County</t>
  </si>
  <si>
    <t xml:space="preserve">21213</t>
  </si>
  <si>
    <t xml:space="preserve">21215</t>
  </si>
  <si>
    <t xml:space="preserve">21217</t>
  </si>
  <si>
    <t xml:space="preserve">Todd County</t>
  </si>
  <si>
    <t xml:space="preserve">21219</t>
  </si>
  <si>
    <t xml:space="preserve">Trigg County</t>
  </si>
  <si>
    <t xml:space="preserve">21221</t>
  </si>
  <si>
    <t xml:space="preserve">Trimble County</t>
  </si>
  <si>
    <t xml:space="preserve">21223</t>
  </si>
  <si>
    <t xml:space="preserve">21225</t>
  </si>
  <si>
    <t xml:space="preserve">21227</t>
  </si>
  <si>
    <t xml:space="preserve">21229</t>
  </si>
  <si>
    <t xml:space="preserve">21231</t>
  </si>
  <si>
    <t xml:space="preserve">21233</t>
  </si>
  <si>
    <t xml:space="preserve">21235</t>
  </si>
  <si>
    <t xml:space="preserve">Wolfe County</t>
  </si>
  <si>
    <t xml:space="preserve">21237</t>
  </si>
  <si>
    <t xml:space="preserve">21239</t>
  </si>
  <si>
    <t xml:space="preserve">Louisiana</t>
  </si>
  <si>
    <t xml:space="preserve">Acadia Parish</t>
  </si>
  <si>
    <t xml:space="preserve">22001</t>
  </si>
  <si>
    <t xml:space="preserve">Allen Parish</t>
  </si>
  <si>
    <t xml:space="preserve">22003</t>
  </si>
  <si>
    <t xml:space="preserve">Ascension Parish</t>
  </si>
  <si>
    <t xml:space="preserve">22005</t>
  </si>
  <si>
    <t xml:space="preserve">Assumption Parish</t>
  </si>
  <si>
    <t xml:space="preserve">22007</t>
  </si>
  <si>
    <t xml:space="preserve">Avoyelles Parish</t>
  </si>
  <si>
    <t xml:space="preserve">22009</t>
  </si>
  <si>
    <t xml:space="preserve">Beauregard Parish</t>
  </si>
  <si>
    <t xml:space="preserve">22011</t>
  </si>
  <si>
    <t xml:space="preserve">Bienville Parish</t>
  </si>
  <si>
    <t xml:space="preserve">22013</t>
  </si>
  <si>
    <t xml:space="preserve">Bossier Parish</t>
  </si>
  <si>
    <t xml:space="preserve">22015</t>
  </si>
  <si>
    <t xml:space="preserve">Caddo Parish</t>
  </si>
  <si>
    <t xml:space="preserve">22017</t>
  </si>
  <si>
    <t xml:space="preserve">Calcasieu Parish</t>
  </si>
  <si>
    <t xml:space="preserve">22019</t>
  </si>
  <si>
    <t xml:space="preserve">Caldwell Parish</t>
  </si>
  <si>
    <t xml:space="preserve">22021</t>
  </si>
  <si>
    <t xml:space="preserve">Cameron Parish</t>
  </si>
  <si>
    <t xml:space="preserve">22023</t>
  </si>
  <si>
    <t xml:space="preserve">Catahoula Parish</t>
  </si>
  <si>
    <t xml:space="preserve">22025</t>
  </si>
  <si>
    <t xml:space="preserve">Claiborne Parish</t>
  </si>
  <si>
    <t xml:space="preserve">22027</t>
  </si>
  <si>
    <t xml:space="preserve">Concordia Parish</t>
  </si>
  <si>
    <t xml:space="preserve">22029</t>
  </si>
  <si>
    <t xml:space="preserve">De Soto Parish</t>
  </si>
  <si>
    <t xml:space="preserve">22031</t>
  </si>
  <si>
    <t xml:space="preserve">East Baton Rouge Parish</t>
  </si>
  <si>
    <t xml:space="preserve">22033</t>
  </si>
  <si>
    <t xml:space="preserve">East Carroll Parish</t>
  </si>
  <si>
    <t xml:space="preserve">22035</t>
  </si>
  <si>
    <t xml:space="preserve">East Feliciana Parish</t>
  </si>
  <si>
    <t xml:space="preserve">22037</t>
  </si>
  <si>
    <t xml:space="preserve">Evangeline Parish</t>
  </si>
  <si>
    <t xml:space="preserve">22039</t>
  </si>
  <si>
    <t xml:space="preserve">Franklin Parish</t>
  </si>
  <si>
    <t xml:space="preserve">22041</t>
  </si>
  <si>
    <t xml:space="preserve">Grant Parish</t>
  </si>
  <si>
    <t xml:space="preserve">22043</t>
  </si>
  <si>
    <t xml:space="preserve">Iberia Parish</t>
  </si>
  <si>
    <t xml:space="preserve">22045</t>
  </si>
  <si>
    <t xml:space="preserve">Iberville Parish</t>
  </si>
  <si>
    <t xml:space="preserve">22047</t>
  </si>
  <si>
    <t xml:space="preserve">Jackson Parish</t>
  </si>
  <si>
    <t xml:space="preserve">22049</t>
  </si>
  <si>
    <t xml:space="preserve">Jefferson Davis Parish</t>
  </si>
  <si>
    <t xml:space="preserve">22053</t>
  </si>
  <si>
    <t xml:space="preserve">Jefferson Parish</t>
  </si>
  <si>
    <t xml:space="preserve">22051</t>
  </si>
  <si>
    <t xml:space="preserve">LaSalle Parish</t>
  </si>
  <si>
    <t xml:space="preserve">22059</t>
  </si>
  <si>
    <t xml:space="preserve">Lafayette Parish</t>
  </si>
  <si>
    <t xml:space="preserve">22055</t>
  </si>
  <si>
    <t xml:space="preserve">Lafourche Parish</t>
  </si>
  <si>
    <t xml:space="preserve">22057</t>
  </si>
  <si>
    <t xml:space="preserve">Lincoln Parish</t>
  </si>
  <si>
    <t xml:space="preserve">22061</t>
  </si>
  <si>
    <t xml:space="preserve">Livingston Parish</t>
  </si>
  <si>
    <t xml:space="preserve">22063</t>
  </si>
  <si>
    <t xml:space="preserve">Madison Parish</t>
  </si>
  <si>
    <t xml:space="preserve">22065</t>
  </si>
  <si>
    <t xml:space="preserve">Morehouse Parish</t>
  </si>
  <si>
    <t xml:space="preserve">22067</t>
  </si>
  <si>
    <t xml:space="preserve">Natchitoches Parish</t>
  </si>
  <si>
    <t xml:space="preserve">22069</t>
  </si>
  <si>
    <t xml:space="preserve">Orleans Parish</t>
  </si>
  <si>
    <t xml:space="preserve">22071</t>
  </si>
  <si>
    <t xml:space="preserve">Ouachita Parish</t>
  </si>
  <si>
    <t xml:space="preserve">22073</t>
  </si>
  <si>
    <t xml:space="preserve">Plaquemines Parish</t>
  </si>
  <si>
    <t xml:space="preserve">22075</t>
  </si>
  <si>
    <t xml:space="preserve">Pointe Coupee Parish</t>
  </si>
  <si>
    <t xml:space="preserve">22077</t>
  </si>
  <si>
    <t xml:space="preserve">Rapides Parish</t>
  </si>
  <si>
    <t xml:space="preserve">22079</t>
  </si>
  <si>
    <t xml:space="preserve">Red River Parish</t>
  </si>
  <si>
    <t xml:space="preserve">22081</t>
  </si>
  <si>
    <t xml:space="preserve">Richland Parish</t>
  </si>
  <si>
    <t xml:space="preserve">22083</t>
  </si>
  <si>
    <t xml:space="preserve">Sabine Parish</t>
  </si>
  <si>
    <t xml:space="preserve">22085</t>
  </si>
  <si>
    <t xml:space="preserve">St. Bernard Parish</t>
  </si>
  <si>
    <t xml:space="preserve">22087</t>
  </si>
  <si>
    <t xml:space="preserve">St. Charles Parish</t>
  </si>
  <si>
    <t xml:space="preserve">22089</t>
  </si>
  <si>
    <t xml:space="preserve">St. Helena Parish</t>
  </si>
  <si>
    <t xml:space="preserve">22091</t>
  </si>
  <si>
    <t xml:space="preserve">St. James Parish</t>
  </si>
  <si>
    <t xml:space="preserve">22093</t>
  </si>
  <si>
    <t xml:space="preserve">St. John the Baptist Parish</t>
  </si>
  <si>
    <t xml:space="preserve">22095</t>
  </si>
  <si>
    <t xml:space="preserve">St. Landry Parish</t>
  </si>
  <si>
    <t xml:space="preserve">22097</t>
  </si>
  <si>
    <t xml:space="preserve">St. Martin Parish</t>
  </si>
  <si>
    <t xml:space="preserve">22099</t>
  </si>
  <si>
    <t xml:space="preserve">St. Mary Parish</t>
  </si>
  <si>
    <t xml:space="preserve">22101</t>
  </si>
  <si>
    <t xml:space="preserve">St. Tammany Parish</t>
  </si>
  <si>
    <t xml:space="preserve">22103</t>
  </si>
  <si>
    <t xml:space="preserve">Tangipahoa Parish</t>
  </si>
  <si>
    <t xml:space="preserve">22105</t>
  </si>
  <si>
    <t xml:space="preserve">Tensas Parish</t>
  </si>
  <si>
    <t xml:space="preserve">22107</t>
  </si>
  <si>
    <t xml:space="preserve">Terrebonne Parish</t>
  </si>
  <si>
    <t xml:space="preserve">22109</t>
  </si>
  <si>
    <t xml:space="preserve">Union Parish</t>
  </si>
  <si>
    <t xml:space="preserve">22111</t>
  </si>
  <si>
    <t xml:space="preserve">Vermilion Parish</t>
  </si>
  <si>
    <t xml:space="preserve">22113</t>
  </si>
  <si>
    <t xml:space="preserve">Vernon Parish</t>
  </si>
  <si>
    <t xml:space="preserve">22115</t>
  </si>
  <si>
    <t xml:space="preserve">Washington Parish</t>
  </si>
  <si>
    <t xml:space="preserve">22117</t>
  </si>
  <si>
    <t xml:space="preserve">Webster Parish</t>
  </si>
  <si>
    <t xml:space="preserve">22119</t>
  </si>
  <si>
    <t xml:space="preserve">West Baton Rouge Parish</t>
  </si>
  <si>
    <t xml:space="preserve">22121</t>
  </si>
  <si>
    <t xml:space="preserve">West Carroll Parish</t>
  </si>
  <si>
    <t xml:space="preserve">22123</t>
  </si>
  <si>
    <t xml:space="preserve">West Feliciana Parish</t>
  </si>
  <si>
    <t xml:space="preserve">22125</t>
  </si>
  <si>
    <t xml:space="preserve">Winn Parish</t>
  </si>
  <si>
    <t xml:space="preserve">22127</t>
  </si>
  <si>
    <t xml:space="preserve">Maine</t>
  </si>
  <si>
    <t xml:space="preserve">Androscoggin County</t>
  </si>
  <si>
    <t xml:space="preserve">23001</t>
  </si>
  <si>
    <t xml:space="preserve">Aroostook County</t>
  </si>
  <si>
    <t xml:space="preserve">23003</t>
  </si>
  <si>
    <t xml:space="preserve">23005</t>
  </si>
  <si>
    <t xml:space="preserve">23007</t>
  </si>
  <si>
    <t xml:space="preserve">23009</t>
  </si>
  <si>
    <t xml:space="preserve">Kennebec County</t>
  </si>
  <si>
    <t xml:space="preserve">23011</t>
  </si>
  <si>
    <t xml:space="preserve">23013</t>
  </si>
  <si>
    <t xml:space="preserve">23015</t>
  </si>
  <si>
    <t xml:space="preserve">Oxford County</t>
  </si>
  <si>
    <t xml:space="preserve">23017</t>
  </si>
  <si>
    <t xml:space="preserve">Penobscot County</t>
  </si>
  <si>
    <t xml:space="preserve">23019</t>
  </si>
  <si>
    <t xml:space="preserve">Piscataquis County</t>
  </si>
  <si>
    <t xml:space="preserve">23021</t>
  </si>
  <si>
    <t xml:space="preserve">Sagadahoc County</t>
  </si>
  <si>
    <t xml:space="preserve">23023</t>
  </si>
  <si>
    <t xml:space="preserve">Somerset County</t>
  </si>
  <si>
    <t xml:space="preserve">23025</t>
  </si>
  <si>
    <t xml:space="preserve">Waldo County</t>
  </si>
  <si>
    <t xml:space="preserve">23027</t>
  </si>
  <si>
    <t xml:space="preserve">23029</t>
  </si>
  <si>
    <t xml:space="preserve">York County</t>
  </si>
  <si>
    <t xml:space="preserve">23031</t>
  </si>
  <si>
    <t xml:space="preserve">Maryland</t>
  </si>
  <si>
    <t xml:space="preserve">Allegany County</t>
  </si>
  <si>
    <t xml:space="preserve">24001</t>
  </si>
  <si>
    <t xml:space="preserve">Anne Arundel County</t>
  </si>
  <si>
    <t xml:space="preserve">24003</t>
  </si>
  <si>
    <t xml:space="preserve">Baltimore County</t>
  </si>
  <si>
    <t xml:space="preserve">24005</t>
  </si>
  <si>
    <t xml:space="preserve">Baltimore city</t>
  </si>
  <si>
    <t xml:space="preserve">24510</t>
  </si>
  <si>
    <t xml:space="preserve">Calvert County</t>
  </si>
  <si>
    <t xml:space="preserve">24009</t>
  </si>
  <si>
    <t xml:space="preserve">Caroline County</t>
  </si>
  <si>
    <t xml:space="preserve">24011</t>
  </si>
  <si>
    <t xml:space="preserve">24013</t>
  </si>
  <si>
    <t xml:space="preserve">Cecil County</t>
  </si>
  <si>
    <t xml:space="preserve">24015</t>
  </si>
  <si>
    <t xml:space="preserve">Charles County</t>
  </si>
  <si>
    <t xml:space="preserve">24017</t>
  </si>
  <si>
    <t xml:space="preserve">Dorchester County</t>
  </si>
  <si>
    <t xml:space="preserve">24019</t>
  </si>
  <si>
    <t xml:space="preserve">Frederick County</t>
  </si>
  <si>
    <t xml:space="preserve">24021</t>
  </si>
  <si>
    <t xml:space="preserve">Garrett County</t>
  </si>
  <si>
    <t xml:space="preserve">24023</t>
  </si>
  <si>
    <t xml:space="preserve">Harford County</t>
  </si>
  <si>
    <t xml:space="preserve">24025</t>
  </si>
  <si>
    <t xml:space="preserve">24027</t>
  </si>
  <si>
    <t xml:space="preserve">24029</t>
  </si>
  <si>
    <t xml:space="preserve">24031</t>
  </si>
  <si>
    <t xml:space="preserve">Prince George's County</t>
  </si>
  <si>
    <t xml:space="preserve">24033</t>
  </si>
  <si>
    <t xml:space="preserve">Queen Anne's County</t>
  </si>
  <si>
    <t xml:space="preserve">24035</t>
  </si>
  <si>
    <t xml:space="preserve">24039</t>
  </si>
  <si>
    <t xml:space="preserve">St. Mary's County</t>
  </si>
  <si>
    <t xml:space="preserve">24037</t>
  </si>
  <si>
    <t xml:space="preserve">24041</t>
  </si>
  <si>
    <t xml:space="preserve">24043</t>
  </si>
  <si>
    <t xml:space="preserve">Wicomico County</t>
  </si>
  <si>
    <t xml:space="preserve">24045</t>
  </si>
  <si>
    <t xml:space="preserve">Worcester County</t>
  </si>
  <si>
    <t xml:space="preserve">24047</t>
  </si>
  <si>
    <t xml:space="preserve">Massachusetts</t>
  </si>
  <si>
    <t xml:space="preserve">Barnstable County</t>
  </si>
  <si>
    <t xml:space="preserve">25001</t>
  </si>
  <si>
    <t xml:space="preserve">Berkshire County</t>
  </si>
  <si>
    <t xml:space="preserve">25003</t>
  </si>
  <si>
    <t xml:space="preserve">Bristol County</t>
  </si>
  <si>
    <t xml:space="preserve">25005</t>
  </si>
  <si>
    <t xml:space="preserve">Dukes County</t>
  </si>
  <si>
    <t xml:space="preserve">25007</t>
  </si>
  <si>
    <t xml:space="preserve">Essex County</t>
  </si>
  <si>
    <t xml:space="preserve">25009</t>
  </si>
  <si>
    <t xml:space="preserve">25011</t>
  </si>
  <si>
    <t xml:space="preserve">Hampden County</t>
  </si>
  <si>
    <t xml:space="preserve">25013</t>
  </si>
  <si>
    <t xml:space="preserve">Hampshire County</t>
  </si>
  <si>
    <t xml:space="preserve">25015</t>
  </si>
  <si>
    <t xml:space="preserve">Middlesex County</t>
  </si>
  <si>
    <t xml:space="preserve">25017</t>
  </si>
  <si>
    <t xml:space="preserve">Nantucket County</t>
  </si>
  <si>
    <t xml:space="preserve">25019</t>
  </si>
  <si>
    <t xml:space="preserve">Norfolk County</t>
  </si>
  <si>
    <t xml:space="preserve">25021</t>
  </si>
  <si>
    <t xml:space="preserve">25023</t>
  </si>
  <si>
    <t xml:space="preserve">Suffolk County</t>
  </si>
  <si>
    <t xml:space="preserve">25025</t>
  </si>
  <si>
    <t xml:space="preserve">25027</t>
  </si>
  <si>
    <t xml:space="preserve">Michigan</t>
  </si>
  <si>
    <t xml:space="preserve">Alcona County</t>
  </si>
  <si>
    <t xml:space="preserve">26001</t>
  </si>
  <si>
    <t xml:space="preserve">Alger County</t>
  </si>
  <si>
    <t xml:space="preserve">26003</t>
  </si>
  <si>
    <t xml:space="preserve">Allegan County</t>
  </si>
  <si>
    <t xml:space="preserve">26005</t>
  </si>
  <si>
    <t xml:space="preserve">Alpena County</t>
  </si>
  <si>
    <t xml:space="preserve">26007</t>
  </si>
  <si>
    <t xml:space="preserve">Antrim County</t>
  </si>
  <si>
    <t xml:space="preserve">26009</t>
  </si>
  <si>
    <t xml:space="preserve">Arenac County</t>
  </si>
  <si>
    <t xml:space="preserve">26011</t>
  </si>
  <si>
    <t xml:space="preserve">Baraga County</t>
  </si>
  <si>
    <t xml:space="preserve">26013</t>
  </si>
  <si>
    <t xml:space="preserve">Barry County</t>
  </si>
  <si>
    <t xml:space="preserve">26015</t>
  </si>
  <si>
    <t xml:space="preserve">26017</t>
  </si>
  <si>
    <t xml:space="preserve">Benzie County</t>
  </si>
  <si>
    <t xml:space="preserve">26019</t>
  </si>
  <si>
    <t xml:space="preserve">26021</t>
  </si>
  <si>
    <t xml:space="preserve">Branch County</t>
  </si>
  <si>
    <t xml:space="preserve">26023</t>
  </si>
  <si>
    <t xml:space="preserve">26025</t>
  </si>
  <si>
    <t xml:space="preserve">26027</t>
  </si>
  <si>
    <t xml:space="preserve">Charlevoix County</t>
  </si>
  <si>
    <t xml:space="preserve">26029</t>
  </si>
  <si>
    <t xml:space="preserve">Cheboygan County</t>
  </si>
  <si>
    <t xml:space="preserve">26031</t>
  </si>
  <si>
    <t xml:space="preserve">Chippewa County</t>
  </si>
  <si>
    <t xml:space="preserve">26033</t>
  </si>
  <si>
    <t xml:space="preserve">Clare County</t>
  </si>
  <si>
    <t xml:space="preserve">26035</t>
  </si>
  <si>
    <t xml:space="preserve">26037</t>
  </si>
  <si>
    <t xml:space="preserve">26039</t>
  </si>
  <si>
    <t xml:space="preserve">26041</t>
  </si>
  <si>
    <t xml:space="preserve">26043</t>
  </si>
  <si>
    <t xml:space="preserve">Eaton County</t>
  </si>
  <si>
    <t xml:space="preserve">26045</t>
  </si>
  <si>
    <t xml:space="preserve">26047</t>
  </si>
  <si>
    <t xml:space="preserve">Genesee County</t>
  </si>
  <si>
    <t xml:space="preserve">26049</t>
  </si>
  <si>
    <t xml:space="preserve">Gladwin County</t>
  </si>
  <si>
    <t xml:space="preserve">26051</t>
  </si>
  <si>
    <t xml:space="preserve">Gogebic County</t>
  </si>
  <si>
    <t xml:space="preserve">26053</t>
  </si>
  <si>
    <t xml:space="preserve">Grand Traverse County</t>
  </si>
  <si>
    <t xml:space="preserve">26055</t>
  </si>
  <si>
    <t xml:space="preserve">Gratiot County</t>
  </si>
  <si>
    <t xml:space="preserve">26057</t>
  </si>
  <si>
    <t xml:space="preserve">Hillsdale County</t>
  </si>
  <si>
    <t xml:space="preserve">26059</t>
  </si>
  <si>
    <t xml:space="preserve">Houghton County</t>
  </si>
  <si>
    <t xml:space="preserve">26061</t>
  </si>
  <si>
    <t xml:space="preserve">Huron County</t>
  </si>
  <si>
    <t xml:space="preserve">26063</t>
  </si>
  <si>
    <t xml:space="preserve">Ingham County</t>
  </si>
  <si>
    <t xml:space="preserve">26065</t>
  </si>
  <si>
    <t xml:space="preserve">Ionia County</t>
  </si>
  <si>
    <t xml:space="preserve">26067</t>
  </si>
  <si>
    <t xml:space="preserve">Iosco County</t>
  </si>
  <si>
    <t xml:space="preserve">26069</t>
  </si>
  <si>
    <t xml:space="preserve">Iron County</t>
  </si>
  <si>
    <t xml:space="preserve">26071</t>
  </si>
  <si>
    <t xml:space="preserve">Isabella County</t>
  </si>
  <si>
    <t xml:space="preserve">26073</t>
  </si>
  <si>
    <t xml:space="preserve">26075</t>
  </si>
  <si>
    <t xml:space="preserve">Kalamazoo County</t>
  </si>
  <si>
    <t xml:space="preserve">26077</t>
  </si>
  <si>
    <t xml:space="preserve">Kalkaska County</t>
  </si>
  <si>
    <t xml:space="preserve">26079</t>
  </si>
  <si>
    <t xml:space="preserve">26081</t>
  </si>
  <si>
    <t xml:space="preserve">Keweenaw County</t>
  </si>
  <si>
    <t xml:space="preserve">26083</t>
  </si>
  <si>
    <t xml:space="preserve">26085</t>
  </si>
  <si>
    <t xml:space="preserve">Lapeer County</t>
  </si>
  <si>
    <t xml:space="preserve">26087</t>
  </si>
  <si>
    <t xml:space="preserve">Leelanau County</t>
  </si>
  <si>
    <t xml:space="preserve">26089</t>
  </si>
  <si>
    <t xml:space="preserve">Lenawee County</t>
  </si>
  <si>
    <t xml:space="preserve">26091</t>
  </si>
  <si>
    <t xml:space="preserve">26093</t>
  </si>
  <si>
    <t xml:space="preserve">Luce County</t>
  </si>
  <si>
    <t xml:space="preserve">26095</t>
  </si>
  <si>
    <t xml:space="preserve">Mackinac County</t>
  </si>
  <si>
    <t xml:space="preserve">26097</t>
  </si>
  <si>
    <t xml:space="preserve">Macomb County</t>
  </si>
  <si>
    <t xml:space="preserve">26099</t>
  </si>
  <si>
    <t xml:space="preserve">Manistee County</t>
  </si>
  <si>
    <t xml:space="preserve">26101</t>
  </si>
  <si>
    <t xml:space="preserve">Marquette County</t>
  </si>
  <si>
    <t xml:space="preserve">26103</t>
  </si>
  <si>
    <t xml:space="preserve">26105</t>
  </si>
  <si>
    <t xml:space="preserve">Mecosta County</t>
  </si>
  <si>
    <t xml:space="preserve">26107</t>
  </si>
  <si>
    <t xml:space="preserve">Menominee County</t>
  </si>
  <si>
    <t xml:space="preserve">26109</t>
  </si>
  <si>
    <t xml:space="preserve">Midland County</t>
  </si>
  <si>
    <t xml:space="preserve">26111</t>
  </si>
  <si>
    <t xml:space="preserve">Missaukee County</t>
  </si>
  <si>
    <t xml:space="preserve">26113</t>
  </si>
  <si>
    <t xml:space="preserve">26115</t>
  </si>
  <si>
    <t xml:space="preserve">Montcalm County</t>
  </si>
  <si>
    <t xml:space="preserve">26117</t>
  </si>
  <si>
    <t xml:space="preserve">Montmorency County</t>
  </si>
  <si>
    <t xml:space="preserve">26119</t>
  </si>
  <si>
    <t xml:space="preserve">Muskegon County</t>
  </si>
  <si>
    <t xml:space="preserve">26121</t>
  </si>
  <si>
    <t xml:space="preserve">Newaygo County</t>
  </si>
  <si>
    <t xml:space="preserve">26123</t>
  </si>
  <si>
    <t xml:space="preserve">Oakland County</t>
  </si>
  <si>
    <t xml:space="preserve">26125</t>
  </si>
  <si>
    <t xml:space="preserve">Oceana County</t>
  </si>
  <si>
    <t xml:space="preserve">26127</t>
  </si>
  <si>
    <t xml:space="preserve">Ogemaw County</t>
  </si>
  <si>
    <t xml:space="preserve">26129</t>
  </si>
  <si>
    <t xml:space="preserve">Ontonagon County</t>
  </si>
  <si>
    <t xml:space="preserve">26131</t>
  </si>
  <si>
    <t xml:space="preserve">26133</t>
  </si>
  <si>
    <t xml:space="preserve">Oscoda County</t>
  </si>
  <si>
    <t xml:space="preserve">26135</t>
  </si>
  <si>
    <t xml:space="preserve">Otsego County</t>
  </si>
  <si>
    <t xml:space="preserve">26137</t>
  </si>
  <si>
    <t xml:space="preserve">26139</t>
  </si>
  <si>
    <t xml:space="preserve">Presque Isle County</t>
  </si>
  <si>
    <t xml:space="preserve">26141</t>
  </si>
  <si>
    <t xml:space="preserve">Roscommon County</t>
  </si>
  <si>
    <t xml:space="preserve">26143</t>
  </si>
  <si>
    <t xml:space="preserve">Saginaw County</t>
  </si>
  <si>
    <t xml:space="preserve">26145</t>
  </si>
  <si>
    <t xml:space="preserve">Sanilac County</t>
  </si>
  <si>
    <t xml:space="preserve">26151</t>
  </si>
  <si>
    <t xml:space="preserve">Schoolcraft County</t>
  </si>
  <si>
    <t xml:space="preserve">26153</t>
  </si>
  <si>
    <t xml:space="preserve">Shiawassee County</t>
  </si>
  <si>
    <t xml:space="preserve">26155</t>
  </si>
  <si>
    <t xml:space="preserve">26147</t>
  </si>
  <si>
    <t xml:space="preserve">26149</t>
  </si>
  <si>
    <t xml:space="preserve">Tuscola County</t>
  </si>
  <si>
    <t xml:space="preserve">26157</t>
  </si>
  <si>
    <t xml:space="preserve">26159</t>
  </si>
  <si>
    <t xml:space="preserve">Washtenaw County</t>
  </si>
  <si>
    <t xml:space="preserve">26161</t>
  </si>
  <si>
    <t xml:space="preserve">26163</t>
  </si>
  <si>
    <t xml:space="preserve">Wexford County</t>
  </si>
  <si>
    <t xml:space="preserve">26165</t>
  </si>
  <si>
    <t xml:space="preserve">Minnesota</t>
  </si>
  <si>
    <t xml:space="preserve">Aitkin County</t>
  </si>
  <si>
    <t xml:space="preserve">27001</t>
  </si>
  <si>
    <t xml:space="preserve">Anoka County</t>
  </si>
  <si>
    <t xml:space="preserve">27003</t>
  </si>
  <si>
    <t xml:space="preserve">Becker County</t>
  </si>
  <si>
    <t xml:space="preserve">27005</t>
  </si>
  <si>
    <t xml:space="preserve">Beltrami County</t>
  </si>
  <si>
    <t xml:space="preserve">27007</t>
  </si>
  <si>
    <t xml:space="preserve">27009</t>
  </si>
  <si>
    <t xml:space="preserve">Big Stone County</t>
  </si>
  <si>
    <t xml:space="preserve">27011</t>
  </si>
  <si>
    <t xml:space="preserve">Blue Earth County</t>
  </si>
  <si>
    <t xml:space="preserve">27013</t>
  </si>
  <si>
    <t xml:space="preserve">27015</t>
  </si>
  <si>
    <t xml:space="preserve">Carlton County</t>
  </si>
  <si>
    <t xml:space="preserve">27017</t>
  </si>
  <si>
    <t xml:space="preserve">Carver County</t>
  </si>
  <si>
    <t xml:space="preserve">27019</t>
  </si>
  <si>
    <t xml:space="preserve">27021</t>
  </si>
  <si>
    <t xml:space="preserve">27023</t>
  </si>
  <si>
    <t xml:space="preserve">Chisago County</t>
  </si>
  <si>
    <t xml:space="preserve">27025</t>
  </si>
  <si>
    <t xml:space="preserve">27027</t>
  </si>
  <si>
    <t xml:space="preserve">27029</t>
  </si>
  <si>
    <t xml:space="preserve">27031</t>
  </si>
  <si>
    <t xml:space="preserve">Cottonwood County</t>
  </si>
  <si>
    <t xml:space="preserve">27033</t>
  </si>
  <si>
    <t xml:space="preserve">Crow Wing County</t>
  </si>
  <si>
    <t xml:space="preserve">27035</t>
  </si>
  <si>
    <t xml:space="preserve">Dakota County</t>
  </si>
  <si>
    <t xml:space="preserve">27037</t>
  </si>
  <si>
    <t xml:space="preserve">27039</t>
  </si>
  <si>
    <t xml:space="preserve">27041</t>
  </si>
  <si>
    <t xml:space="preserve">Faribault County</t>
  </si>
  <si>
    <t xml:space="preserve">27043</t>
  </si>
  <si>
    <t xml:space="preserve">Fillmore County</t>
  </si>
  <si>
    <t xml:space="preserve">27045</t>
  </si>
  <si>
    <t xml:space="preserve">Freeborn County</t>
  </si>
  <si>
    <t xml:space="preserve">27047</t>
  </si>
  <si>
    <t xml:space="preserve">Goodhue County</t>
  </si>
  <si>
    <t xml:space="preserve">27049</t>
  </si>
  <si>
    <t xml:space="preserve">27051</t>
  </si>
  <si>
    <t xml:space="preserve">Hennepin County</t>
  </si>
  <si>
    <t xml:space="preserve">27053</t>
  </si>
  <si>
    <t xml:space="preserve">27055</t>
  </si>
  <si>
    <t xml:space="preserve">Hubbard County</t>
  </si>
  <si>
    <t xml:space="preserve">27057</t>
  </si>
  <si>
    <t xml:space="preserve">Isanti County</t>
  </si>
  <si>
    <t xml:space="preserve">27059</t>
  </si>
  <si>
    <t xml:space="preserve">Itasca County</t>
  </si>
  <si>
    <t xml:space="preserve">27061</t>
  </si>
  <si>
    <t xml:space="preserve">27063</t>
  </si>
  <si>
    <t xml:space="preserve">Kanabec County</t>
  </si>
  <si>
    <t xml:space="preserve">27065</t>
  </si>
  <si>
    <t xml:space="preserve">Kandiyohi County</t>
  </si>
  <si>
    <t xml:space="preserve">27067</t>
  </si>
  <si>
    <t xml:space="preserve">Kittson County</t>
  </si>
  <si>
    <t xml:space="preserve">27069</t>
  </si>
  <si>
    <t xml:space="preserve">Koochiching County</t>
  </si>
  <si>
    <t xml:space="preserve">27071</t>
  </si>
  <si>
    <t xml:space="preserve">Lac qui Parle County</t>
  </si>
  <si>
    <t xml:space="preserve">27073</t>
  </si>
  <si>
    <t xml:space="preserve">27075</t>
  </si>
  <si>
    <t xml:space="preserve">Lake of the Woods County</t>
  </si>
  <si>
    <t xml:space="preserve">27077</t>
  </si>
  <si>
    <t xml:space="preserve">Le Sueur County</t>
  </si>
  <si>
    <t xml:space="preserve">27079</t>
  </si>
  <si>
    <t xml:space="preserve">27081</t>
  </si>
  <si>
    <t xml:space="preserve">27083</t>
  </si>
  <si>
    <t xml:space="preserve">Mahnomen County</t>
  </si>
  <si>
    <t xml:space="preserve">27087</t>
  </si>
  <si>
    <t xml:space="preserve">27089</t>
  </si>
  <si>
    <t xml:space="preserve">27091</t>
  </si>
  <si>
    <t xml:space="preserve">McLeod County</t>
  </si>
  <si>
    <t xml:space="preserve">27085</t>
  </si>
  <si>
    <t xml:space="preserve">Meeker County</t>
  </si>
  <si>
    <t xml:space="preserve">27093</t>
  </si>
  <si>
    <t xml:space="preserve">Mille Lacs County</t>
  </si>
  <si>
    <t xml:space="preserve">27095</t>
  </si>
  <si>
    <t xml:space="preserve">Morrison County</t>
  </si>
  <si>
    <t xml:space="preserve">27097</t>
  </si>
  <si>
    <t xml:space="preserve">Mower County</t>
  </si>
  <si>
    <t xml:space="preserve">27099</t>
  </si>
  <si>
    <t xml:space="preserve">27101</t>
  </si>
  <si>
    <t xml:space="preserve">Nicollet County</t>
  </si>
  <si>
    <t xml:space="preserve">27103</t>
  </si>
  <si>
    <t xml:space="preserve">Nobles County</t>
  </si>
  <si>
    <t xml:space="preserve">27105</t>
  </si>
  <si>
    <t xml:space="preserve">Norman County</t>
  </si>
  <si>
    <t xml:space="preserve">27107</t>
  </si>
  <si>
    <t xml:space="preserve">Olmsted County</t>
  </si>
  <si>
    <t xml:space="preserve">27109</t>
  </si>
  <si>
    <t xml:space="preserve">Otter Tail County</t>
  </si>
  <si>
    <t xml:space="preserve">27111</t>
  </si>
  <si>
    <t xml:space="preserve">Pennington County</t>
  </si>
  <si>
    <t xml:space="preserve">27113</t>
  </si>
  <si>
    <t xml:space="preserve">Pine County</t>
  </si>
  <si>
    <t xml:space="preserve">27115</t>
  </si>
  <si>
    <t xml:space="preserve">Pipestone County</t>
  </si>
  <si>
    <t xml:space="preserve">27117</t>
  </si>
  <si>
    <t xml:space="preserve">27119</t>
  </si>
  <si>
    <t xml:space="preserve">27121</t>
  </si>
  <si>
    <t xml:space="preserve">Ramsey County</t>
  </si>
  <si>
    <t xml:space="preserve">27123</t>
  </si>
  <si>
    <t xml:space="preserve">Red Lake County</t>
  </si>
  <si>
    <t xml:space="preserve">27125</t>
  </si>
  <si>
    <t xml:space="preserve">Redwood County</t>
  </si>
  <si>
    <t xml:space="preserve">27127</t>
  </si>
  <si>
    <t xml:space="preserve">Renville County</t>
  </si>
  <si>
    <t xml:space="preserve">27129</t>
  </si>
  <si>
    <t xml:space="preserve">27131</t>
  </si>
  <si>
    <t xml:space="preserve">Rock County</t>
  </si>
  <si>
    <t xml:space="preserve">27133</t>
  </si>
  <si>
    <t xml:space="preserve">Roseau County</t>
  </si>
  <si>
    <t xml:space="preserve">27135</t>
  </si>
  <si>
    <t xml:space="preserve">27139</t>
  </si>
  <si>
    <t xml:space="preserve">Sherburne County</t>
  </si>
  <si>
    <t xml:space="preserve">27141</t>
  </si>
  <si>
    <t xml:space="preserve">Sibley County</t>
  </si>
  <si>
    <t xml:space="preserve">27143</t>
  </si>
  <si>
    <t xml:space="preserve">St. Louis County</t>
  </si>
  <si>
    <t xml:space="preserve">27137</t>
  </si>
  <si>
    <t xml:space="preserve">Stearns County</t>
  </si>
  <si>
    <t xml:space="preserve">27145</t>
  </si>
  <si>
    <t xml:space="preserve">Steele County</t>
  </si>
  <si>
    <t xml:space="preserve">27147</t>
  </si>
  <si>
    <t xml:space="preserve">27149</t>
  </si>
  <si>
    <t xml:space="preserve">Swift County</t>
  </si>
  <si>
    <t xml:space="preserve">27151</t>
  </si>
  <si>
    <t xml:space="preserve">27153</t>
  </si>
  <si>
    <t xml:space="preserve">Traverse County</t>
  </si>
  <si>
    <t xml:space="preserve">27155</t>
  </si>
  <si>
    <t xml:space="preserve">Wabasha County</t>
  </si>
  <si>
    <t xml:space="preserve">27157</t>
  </si>
  <si>
    <t xml:space="preserve">Wadena County</t>
  </si>
  <si>
    <t xml:space="preserve">27159</t>
  </si>
  <si>
    <t xml:space="preserve">Waseca County</t>
  </si>
  <si>
    <t xml:space="preserve">27161</t>
  </si>
  <si>
    <t xml:space="preserve">27163</t>
  </si>
  <si>
    <t xml:space="preserve">Watonwan County</t>
  </si>
  <si>
    <t xml:space="preserve">27165</t>
  </si>
  <si>
    <t xml:space="preserve">Wilkin County</t>
  </si>
  <si>
    <t xml:space="preserve">27167</t>
  </si>
  <si>
    <t xml:space="preserve">Winona County</t>
  </si>
  <si>
    <t xml:space="preserve">27169</t>
  </si>
  <si>
    <t xml:space="preserve">27171</t>
  </si>
  <si>
    <t xml:space="preserve">Yellow Medicine County</t>
  </si>
  <si>
    <t xml:space="preserve">27173</t>
  </si>
  <si>
    <t xml:space="preserve">Mississippi</t>
  </si>
  <si>
    <t xml:space="preserve">28001</t>
  </si>
  <si>
    <t xml:space="preserve">Alcorn County</t>
  </si>
  <si>
    <t xml:space="preserve">28003</t>
  </si>
  <si>
    <t xml:space="preserve">Amite County</t>
  </si>
  <si>
    <t xml:space="preserve">28005</t>
  </si>
  <si>
    <t xml:space="preserve">Attala County</t>
  </si>
  <si>
    <t xml:space="preserve">28007</t>
  </si>
  <si>
    <t xml:space="preserve">28009</t>
  </si>
  <si>
    <t xml:space="preserve">Bolivar County</t>
  </si>
  <si>
    <t xml:space="preserve">28011</t>
  </si>
  <si>
    <t xml:space="preserve">28013</t>
  </si>
  <si>
    <t xml:space="preserve">28015</t>
  </si>
  <si>
    <t xml:space="preserve">28017</t>
  </si>
  <si>
    <t xml:space="preserve">28019</t>
  </si>
  <si>
    <t xml:space="preserve">Claiborne County</t>
  </si>
  <si>
    <t xml:space="preserve">28021</t>
  </si>
  <si>
    <t xml:space="preserve">28023</t>
  </si>
  <si>
    <t xml:space="preserve">28025</t>
  </si>
  <si>
    <t xml:space="preserve">Coahoma County</t>
  </si>
  <si>
    <t xml:space="preserve">28027</t>
  </si>
  <si>
    <t xml:space="preserve">Copiah County</t>
  </si>
  <si>
    <t xml:space="preserve">28029</t>
  </si>
  <si>
    <t xml:space="preserve">28031</t>
  </si>
  <si>
    <t xml:space="preserve">28033</t>
  </si>
  <si>
    <t xml:space="preserve">Forrest County</t>
  </si>
  <si>
    <t xml:space="preserve">28035</t>
  </si>
  <si>
    <t xml:space="preserve">28037</t>
  </si>
  <si>
    <t xml:space="preserve">George County</t>
  </si>
  <si>
    <t xml:space="preserve">28039</t>
  </si>
  <si>
    <t xml:space="preserve">28041</t>
  </si>
  <si>
    <t xml:space="preserve">Grenada County</t>
  </si>
  <si>
    <t xml:space="preserve">28043</t>
  </si>
  <si>
    <t xml:space="preserve">28045</t>
  </si>
  <si>
    <t xml:space="preserve">28047</t>
  </si>
  <si>
    <t xml:space="preserve">Hinds County</t>
  </si>
  <si>
    <t xml:space="preserve">28049</t>
  </si>
  <si>
    <t xml:space="preserve">28051</t>
  </si>
  <si>
    <t xml:space="preserve">Humphreys County</t>
  </si>
  <si>
    <t xml:space="preserve">28053</t>
  </si>
  <si>
    <t xml:space="preserve">Issaquena County</t>
  </si>
  <si>
    <t xml:space="preserve">28055</t>
  </si>
  <si>
    <t xml:space="preserve">Itawamba County</t>
  </si>
  <si>
    <t xml:space="preserve">28057</t>
  </si>
  <si>
    <t xml:space="preserve">28059</t>
  </si>
  <si>
    <t xml:space="preserve">28061</t>
  </si>
  <si>
    <t xml:space="preserve">28063</t>
  </si>
  <si>
    <t xml:space="preserve">Jefferson Davis County</t>
  </si>
  <si>
    <t xml:space="preserve">28065</t>
  </si>
  <si>
    <t xml:space="preserve">28067</t>
  </si>
  <si>
    <t xml:space="preserve">Kemper County</t>
  </si>
  <si>
    <t xml:space="preserve">28069</t>
  </si>
  <si>
    <t xml:space="preserve">28071</t>
  </si>
  <si>
    <t xml:space="preserve">28073</t>
  </si>
  <si>
    <t xml:space="preserve">28075</t>
  </si>
  <si>
    <t xml:space="preserve">28077</t>
  </si>
  <si>
    <t xml:space="preserve">Leake County</t>
  </si>
  <si>
    <t xml:space="preserve">28079</t>
  </si>
  <si>
    <t xml:space="preserve">28081</t>
  </si>
  <si>
    <t xml:space="preserve">Leflore County</t>
  </si>
  <si>
    <t xml:space="preserve">28083</t>
  </si>
  <si>
    <t xml:space="preserve">28085</t>
  </si>
  <si>
    <t xml:space="preserve">28087</t>
  </si>
  <si>
    <t xml:space="preserve">28089</t>
  </si>
  <si>
    <t xml:space="preserve">28091</t>
  </si>
  <si>
    <t xml:space="preserve">28093</t>
  </si>
  <si>
    <t xml:space="preserve">28095</t>
  </si>
  <si>
    <t xml:space="preserve">28097</t>
  </si>
  <si>
    <t xml:space="preserve">Neshoba County</t>
  </si>
  <si>
    <t xml:space="preserve">28099</t>
  </si>
  <si>
    <t xml:space="preserve">28101</t>
  </si>
  <si>
    <t xml:space="preserve">Noxubee County</t>
  </si>
  <si>
    <t xml:space="preserve">28103</t>
  </si>
  <si>
    <t xml:space="preserve">Oktibbeha County</t>
  </si>
  <si>
    <t xml:space="preserve">28105</t>
  </si>
  <si>
    <t xml:space="preserve">Panola County</t>
  </si>
  <si>
    <t xml:space="preserve">28107</t>
  </si>
  <si>
    <t xml:space="preserve">Pearl River County</t>
  </si>
  <si>
    <t xml:space="preserve">28109</t>
  </si>
  <si>
    <t xml:space="preserve">28111</t>
  </si>
  <si>
    <t xml:space="preserve">28113</t>
  </si>
  <si>
    <t xml:space="preserve">Pontotoc County</t>
  </si>
  <si>
    <t xml:space="preserve">28115</t>
  </si>
  <si>
    <t xml:space="preserve">Prentiss County</t>
  </si>
  <si>
    <t xml:space="preserve">28117</t>
  </si>
  <si>
    <t xml:space="preserve">28119</t>
  </si>
  <si>
    <t xml:space="preserve">Rankin County</t>
  </si>
  <si>
    <t xml:space="preserve">28121</t>
  </si>
  <si>
    <t xml:space="preserve">28123</t>
  </si>
  <si>
    <t xml:space="preserve">Sharkey County</t>
  </si>
  <si>
    <t xml:space="preserve">28125</t>
  </si>
  <si>
    <t xml:space="preserve">28127</t>
  </si>
  <si>
    <t xml:space="preserve">28129</t>
  </si>
  <si>
    <t xml:space="preserve">28131</t>
  </si>
  <si>
    <t xml:space="preserve">Sunflower County</t>
  </si>
  <si>
    <t xml:space="preserve">28133</t>
  </si>
  <si>
    <t xml:space="preserve">Tallahatchie County</t>
  </si>
  <si>
    <t xml:space="preserve">28135</t>
  </si>
  <si>
    <t xml:space="preserve">Tate County</t>
  </si>
  <si>
    <t xml:space="preserve">28137</t>
  </si>
  <si>
    <t xml:space="preserve">Tippah County</t>
  </si>
  <si>
    <t xml:space="preserve">28139</t>
  </si>
  <si>
    <t xml:space="preserve">Tishomingo County</t>
  </si>
  <si>
    <t xml:space="preserve">28141</t>
  </si>
  <si>
    <t xml:space="preserve">Tunica County</t>
  </si>
  <si>
    <t xml:space="preserve">28143</t>
  </si>
  <si>
    <t xml:space="preserve">28145</t>
  </si>
  <si>
    <t xml:space="preserve">Walthall County</t>
  </si>
  <si>
    <t xml:space="preserve">28147</t>
  </si>
  <si>
    <t xml:space="preserve">28149</t>
  </si>
  <si>
    <t xml:space="preserve">28151</t>
  </si>
  <si>
    <t xml:space="preserve">28153</t>
  </si>
  <si>
    <t xml:space="preserve">28155</t>
  </si>
  <si>
    <t xml:space="preserve">28157</t>
  </si>
  <si>
    <t xml:space="preserve">28159</t>
  </si>
  <si>
    <t xml:space="preserve">Yalobusha County</t>
  </si>
  <si>
    <t xml:space="preserve">28161</t>
  </si>
  <si>
    <t xml:space="preserve">Yazoo County</t>
  </si>
  <si>
    <t xml:space="preserve">28163</t>
  </si>
  <si>
    <t xml:space="preserve">Missouri</t>
  </si>
  <si>
    <t xml:space="preserve">29001</t>
  </si>
  <si>
    <t xml:space="preserve">Andrew County</t>
  </si>
  <si>
    <t xml:space="preserve">29003</t>
  </si>
  <si>
    <t xml:space="preserve">29005</t>
  </si>
  <si>
    <t xml:space="preserve">Audrain County</t>
  </si>
  <si>
    <t xml:space="preserve">29007</t>
  </si>
  <si>
    <t xml:space="preserve">29009</t>
  </si>
  <si>
    <t xml:space="preserve">29011</t>
  </si>
  <si>
    <t xml:space="preserve">Bates County</t>
  </si>
  <si>
    <t xml:space="preserve">29013</t>
  </si>
  <si>
    <t xml:space="preserve">29015</t>
  </si>
  <si>
    <t xml:space="preserve">Bollinger County</t>
  </si>
  <si>
    <t xml:space="preserve">29017</t>
  </si>
  <si>
    <t xml:space="preserve">29019</t>
  </si>
  <si>
    <t xml:space="preserve">29021</t>
  </si>
  <si>
    <t xml:space="preserve">29023</t>
  </si>
  <si>
    <t xml:space="preserve">29025</t>
  </si>
  <si>
    <t xml:space="preserve">Callaway County</t>
  </si>
  <si>
    <t xml:space="preserve">29027</t>
  </si>
  <si>
    <t xml:space="preserve">29029</t>
  </si>
  <si>
    <t xml:space="preserve">Cape Girardeau County</t>
  </si>
  <si>
    <t xml:space="preserve">29031</t>
  </si>
  <si>
    <t xml:space="preserve">29033</t>
  </si>
  <si>
    <t xml:space="preserve">29035</t>
  </si>
  <si>
    <t xml:space="preserve">29037</t>
  </si>
  <si>
    <t xml:space="preserve">29039</t>
  </si>
  <si>
    <t xml:space="preserve">Chariton County</t>
  </si>
  <si>
    <t xml:space="preserve">29041</t>
  </si>
  <si>
    <t xml:space="preserve">29043</t>
  </si>
  <si>
    <t xml:space="preserve">29045</t>
  </si>
  <si>
    <t xml:space="preserve">29047</t>
  </si>
  <si>
    <t xml:space="preserve">29049</t>
  </si>
  <si>
    <t xml:space="preserve">Cole County</t>
  </si>
  <si>
    <t xml:space="preserve">29051</t>
  </si>
  <si>
    <t xml:space="preserve">Cooper County</t>
  </si>
  <si>
    <t xml:space="preserve">29053</t>
  </si>
  <si>
    <t xml:space="preserve">29055</t>
  </si>
  <si>
    <t xml:space="preserve">29057</t>
  </si>
  <si>
    <t xml:space="preserve">29059</t>
  </si>
  <si>
    <t xml:space="preserve">29061</t>
  </si>
  <si>
    <t xml:space="preserve">29063</t>
  </si>
  <si>
    <t xml:space="preserve">Dent County</t>
  </si>
  <si>
    <t xml:space="preserve">29065</t>
  </si>
  <si>
    <t xml:space="preserve">29067</t>
  </si>
  <si>
    <t xml:space="preserve">Dunklin County</t>
  </si>
  <si>
    <t xml:space="preserve">29069</t>
  </si>
  <si>
    <t xml:space="preserve">29071</t>
  </si>
  <si>
    <t xml:space="preserve">Gasconade County</t>
  </si>
  <si>
    <t xml:space="preserve">29073</t>
  </si>
  <si>
    <t xml:space="preserve">Gentry County</t>
  </si>
  <si>
    <t xml:space="preserve">29075</t>
  </si>
  <si>
    <t xml:space="preserve">29077</t>
  </si>
  <si>
    <t xml:space="preserve">29079</t>
  </si>
  <si>
    <t xml:space="preserve">29081</t>
  </si>
  <si>
    <t xml:space="preserve">29083</t>
  </si>
  <si>
    <t xml:space="preserve">Hickory County</t>
  </si>
  <si>
    <t xml:space="preserve">29085</t>
  </si>
  <si>
    <t xml:space="preserve">Holt County</t>
  </si>
  <si>
    <t xml:space="preserve">29087</t>
  </si>
  <si>
    <t xml:space="preserve">29089</t>
  </si>
  <si>
    <t xml:space="preserve">Howell County</t>
  </si>
  <si>
    <t xml:space="preserve">29091</t>
  </si>
  <si>
    <t xml:space="preserve">29093</t>
  </si>
  <si>
    <t xml:space="preserve">29095</t>
  </si>
  <si>
    <t xml:space="preserve">29097</t>
  </si>
  <si>
    <t xml:space="preserve">29099</t>
  </si>
  <si>
    <t xml:space="preserve">29101</t>
  </si>
  <si>
    <t xml:space="preserve">29103</t>
  </si>
  <si>
    <t xml:space="preserve">Laclede County</t>
  </si>
  <si>
    <t xml:space="preserve">29105</t>
  </si>
  <si>
    <t xml:space="preserve">29107</t>
  </si>
  <si>
    <t xml:space="preserve">29109</t>
  </si>
  <si>
    <t xml:space="preserve">29111</t>
  </si>
  <si>
    <t xml:space="preserve">29113</t>
  </si>
  <si>
    <t xml:space="preserve">29115</t>
  </si>
  <si>
    <t xml:space="preserve">29117</t>
  </si>
  <si>
    <t xml:space="preserve">29121</t>
  </si>
  <si>
    <t xml:space="preserve">29123</t>
  </si>
  <si>
    <t xml:space="preserve">Maries County</t>
  </si>
  <si>
    <t xml:space="preserve">29125</t>
  </si>
  <si>
    <t xml:space="preserve">29127</t>
  </si>
  <si>
    <t xml:space="preserve">McDonald County</t>
  </si>
  <si>
    <t xml:space="preserve">29119</t>
  </si>
  <si>
    <t xml:space="preserve">29129</t>
  </si>
  <si>
    <t xml:space="preserve">29131</t>
  </si>
  <si>
    <t xml:space="preserve">29133</t>
  </si>
  <si>
    <t xml:space="preserve">Moniteau County</t>
  </si>
  <si>
    <t xml:space="preserve">29135</t>
  </si>
  <si>
    <t xml:space="preserve">29137</t>
  </si>
  <si>
    <t xml:space="preserve">29139</t>
  </si>
  <si>
    <t xml:space="preserve">29141</t>
  </si>
  <si>
    <t xml:space="preserve">New Madrid County</t>
  </si>
  <si>
    <t xml:space="preserve">29143</t>
  </si>
  <si>
    <t xml:space="preserve">29145</t>
  </si>
  <si>
    <t xml:space="preserve">Nodaway County</t>
  </si>
  <si>
    <t xml:space="preserve">29147</t>
  </si>
  <si>
    <t xml:space="preserve">Oregon County</t>
  </si>
  <si>
    <t xml:space="preserve">29149</t>
  </si>
  <si>
    <t xml:space="preserve">29151</t>
  </si>
  <si>
    <t xml:space="preserve">Ozark County</t>
  </si>
  <si>
    <t xml:space="preserve">29153</t>
  </si>
  <si>
    <t xml:space="preserve">Pemiscot County</t>
  </si>
  <si>
    <t xml:space="preserve">29155</t>
  </si>
  <si>
    <t xml:space="preserve">29157</t>
  </si>
  <si>
    <t xml:space="preserve">Pettis County</t>
  </si>
  <si>
    <t xml:space="preserve">29159</t>
  </si>
  <si>
    <t xml:space="preserve">Phelps County</t>
  </si>
  <si>
    <t xml:space="preserve">29161</t>
  </si>
  <si>
    <t xml:space="preserve">29163</t>
  </si>
  <si>
    <t xml:space="preserve">Platte County</t>
  </si>
  <si>
    <t xml:space="preserve">29165</t>
  </si>
  <si>
    <t xml:space="preserve">29167</t>
  </si>
  <si>
    <t xml:space="preserve">29169</t>
  </si>
  <si>
    <t xml:space="preserve">29171</t>
  </si>
  <si>
    <t xml:space="preserve">Ralls County</t>
  </si>
  <si>
    <t xml:space="preserve">29173</t>
  </si>
  <si>
    <t xml:space="preserve">29175</t>
  </si>
  <si>
    <t xml:space="preserve">Ray County</t>
  </si>
  <si>
    <t xml:space="preserve">29177</t>
  </si>
  <si>
    <t xml:space="preserve">Reynolds County</t>
  </si>
  <si>
    <t xml:space="preserve">29179</t>
  </si>
  <si>
    <t xml:space="preserve">29181</t>
  </si>
  <si>
    <t xml:space="preserve">29195</t>
  </si>
  <si>
    <t xml:space="preserve">29197</t>
  </si>
  <si>
    <t xml:space="preserve">Scotland County</t>
  </si>
  <si>
    <t xml:space="preserve">29199</t>
  </si>
  <si>
    <t xml:space="preserve">29201</t>
  </si>
  <si>
    <t xml:space="preserve">Shannon County</t>
  </si>
  <si>
    <t xml:space="preserve">29203</t>
  </si>
  <si>
    <t xml:space="preserve">29205</t>
  </si>
  <si>
    <t xml:space="preserve">St. Charles County</t>
  </si>
  <si>
    <t xml:space="preserve">29183</t>
  </si>
  <si>
    <t xml:space="preserve">29185</t>
  </si>
  <si>
    <t xml:space="preserve">St. Francois County</t>
  </si>
  <si>
    <t xml:space="preserve">29187</t>
  </si>
  <si>
    <t xml:space="preserve">29189</t>
  </si>
  <si>
    <t xml:space="preserve">St. Louis city</t>
  </si>
  <si>
    <t xml:space="preserve">29510</t>
  </si>
  <si>
    <t xml:space="preserve">Ste. Genevieve County</t>
  </si>
  <si>
    <t xml:space="preserve">29186</t>
  </si>
  <si>
    <t xml:space="preserve">Stoddard County</t>
  </si>
  <si>
    <t xml:space="preserve">29207</t>
  </si>
  <si>
    <t xml:space="preserve">29209</t>
  </si>
  <si>
    <t xml:space="preserve">29211</t>
  </si>
  <si>
    <t xml:space="preserve">Taney County</t>
  </si>
  <si>
    <t xml:space="preserve">29213</t>
  </si>
  <si>
    <t xml:space="preserve">Texas County</t>
  </si>
  <si>
    <t xml:space="preserve">29215</t>
  </si>
  <si>
    <t xml:space="preserve">Vernon County</t>
  </si>
  <si>
    <t xml:space="preserve">29217</t>
  </si>
  <si>
    <t xml:space="preserve">29219</t>
  </si>
  <si>
    <t xml:space="preserve">29221</t>
  </si>
  <si>
    <t xml:space="preserve">29223</t>
  </si>
  <si>
    <t xml:space="preserve">29225</t>
  </si>
  <si>
    <t xml:space="preserve">29227</t>
  </si>
  <si>
    <t xml:space="preserve">29229</t>
  </si>
  <si>
    <t xml:space="preserve">Montana</t>
  </si>
  <si>
    <t xml:space="preserve">Beaverhead County</t>
  </si>
  <si>
    <t xml:space="preserve">30001</t>
  </si>
  <si>
    <t xml:space="preserve">Big Horn County</t>
  </si>
  <si>
    <t xml:space="preserve">30003</t>
  </si>
  <si>
    <t xml:space="preserve">30005</t>
  </si>
  <si>
    <t xml:space="preserve">Broadwater County</t>
  </si>
  <si>
    <t xml:space="preserve">30007</t>
  </si>
  <si>
    <t xml:space="preserve">Carbon County</t>
  </si>
  <si>
    <t xml:space="preserve">30009</t>
  </si>
  <si>
    <t xml:space="preserve">30011</t>
  </si>
  <si>
    <t xml:space="preserve">Cascade County</t>
  </si>
  <si>
    <t xml:space="preserve">30013</t>
  </si>
  <si>
    <t xml:space="preserve">Chouteau County</t>
  </si>
  <si>
    <t xml:space="preserve">30015</t>
  </si>
  <si>
    <t xml:space="preserve">30017</t>
  </si>
  <si>
    <t xml:space="preserve">Daniels County</t>
  </si>
  <si>
    <t xml:space="preserve">30019</t>
  </si>
  <si>
    <t xml:space="preserve">30021</t>
  </si>
  <si>
    <t xml:space="preserve">Deer Lodge County</t>
  </si>
  <si>
    <t xml:space="preserve">30023</t>
  </si>
  <si>
    <t xml:space="preserve">Fallon County</t>
  </si>
  <si>
    <t xml:space="preserve">30025</t>
  </si>
  <si>
    <t xml:space="preserve">Fergus County</t>
  </si>
  <si>
    <t xml:space="preserve">30027</t>
  </si>
  <si>
    <t xml:space="preserve">Flathead County</t>
  </si>
  <si>
    <t xml:space="preserve">30029</t>
  </si>
  <si>
    <t xml:space="preserve">30031</t>
  </si>
  <si>
    <t xml:space="preserve">30033</t>
  </si>
  <si>
    <t xml:space="preserve">Glacier County</t>
  </si>
  <si>
    <t xml:space="preserve">30035</t>
  </si>
  <si>
    <t xml:space="preserve">Golden Valley County</t>
  </si>
  <si>
    <t xml:space="preserve">30037</t>
  </si>
  <si>
    <t xml:space="preserve">Granite County</t>
  </si>
  <si>
    <t xml:space="preserve">30039</t>
  </si>
  <si>
    <t xml:space="preserve">Hill County</t>
  </si>
  <si>
    <t xml:space="preserve">30041</t>
  </si>
  <si>
    <t xml:space="preserve">30043</t>
  </si>
  <si>
    <t xml:space="preserve">Judith Basin County</t>
  </si>
  <si>
    <t xml:space="preserve">30045</t>
  </si>
  <si>
    <t xml:space="preserve">30047</t>
  </si>
  <si>
    <t xml:space="preserve">Lewis and Clark County</t>
  </si>
  <si>
    <t xml:space="preserve">30049</t>
  </si>
  <si>
    <t xml:space="preserve">30051</t>
  </si>
  <si>
    <t xml:space="preserve">30053</t>
  </si>
  <si>
    <t xml:space="preserve">30057</t>
  </si>
  <si>
    <t xml:space="preserve">McCone County</t>
  </si>
  <si>
    <t xml:space="preserve">30055</t>
  </si>
  <si>
    <t xml:space="preserve">Meagher County</t>
  </si>
  <si>
    <t xml:space="preserve">30059</t>
  </si>
  <si>
    <t xml:space="preserve">30061</t>
  </si>
  <si>
    <t xml:space="preserve">Missoula County</t>
  </si>
  <si>
    <t xml:space="preserve">30063</t>
  </si>
  <si>
    <t xml:space="preserve">Musselshell County</t>
  </si>
  <si>
    <t xml:space="preserve">30065</t>
  </si>
  <si>
    <t xml:space="preserve">30067</t>
  </si>
  <si>
    <t xml:space="preserve">Petroleum County</t>
  </si>
  <si>
    <t xml:space="preserve">30069</t>
  </si>
  <si>
    <t xml:space="preserve">30071</t>
  </si>
  <si>
    <t xml:space="preserve">Pondera County</t>
  </si>
  <si>
    <t xml:space="preserve">30073</t>
  </si>
  <si>
    <t xml:space="preserve">Powder River County</t>
  </si>
  <si>
    <t xml:space="preserve">30075</t>
  </si>
  <si>
    <t xml:space="preserve">30077</t>
  </si>
  <si>
    <t xml:space="preserve">30079</t>
  </si>
  <si>
    <t xml:space="preserve">Ravalli County</t>
  </si>
  <si>
    <t xml:space="preserve">30081</t>
  </si>
  <si>
    <t xml:space="preserve">30083</t>
  </si>
  <si>
    <t xml:space="preserve">Roosevelt County</t>
  </si>
  <si>
    <t xml:space="preserve">30085</t>
  </si>
  <si>
    <t xml:space="preserve">Rosebud County</t>
  </si>
  <si>
    <t xml:space="preserve">30087</t>
  </si>
  <si>
    <t xml:space="preserve">Sanders County</t>
  </si>
  <si>
    <t xml:space="preserve">30089</t>
  </si>
  <si>
    <t xml:space="preserve">30091</t>
  </si>
  <si>
    <t xml:space="preserve">Silver Bow County</t>
  </si>
  <si>
    <t xml:space="preserve">30093</t>
  </si>
  <si>
    <t xml:space="preserve">Stillwater County</t>
  </si>
  <si>
    <t xml:space="preserve">30095</t>
  </si>
  <si>
    <t xml:space="preserve">Sweet Grass County</t>
  </si>
  <si>
    <t xml:space="preserve">30097</t>
  </si>
  <si>
    <t xml:space="preserve">30099</t>
  </si>
  <si>
    <t xml:space="preserve">Toole County</t>
  </si>
  <si>
    <t xml:space="preserve">30101</t>
  </si>
  <si>
    <t xml:space="preserve">Treasure County</t>
  </si>
  <si>
    <t xml:space="preserve">30103</t>
  </si>
  <si>
    <t xml:space="preserve">30105</t>
  </si>
  <si>
    <t xml:space="preserve">Wheatland County</t>
  </si>
  <si>
    <t xml:space="preserve">30107</t>
  </si>
  <si>
    <t xml:space="preserve">Wibaux County</t>
  </si>
  <si>
    <t xml:space="preserve">30109</t>
  </si>
  <si>
    <t xml:space="preserve">Yellowstone County</t>
  </si>
  <si>
    <t xml:space="preserve">30111</t>
  </si>
  <si>
    <t xml:space="preserve">Nebraska</t>
  </si>
  <si>
    <t xml:space="preserve">31001</t>
  </si>
  <si>
    <t xml:space="preserve">Antelope County</t>
  </si>
  <si>
    <t xml:space="preserve">31003</t>
  </si>
  <si>
    <t xml:space="preserve">Arthur County</t>
  </si>
  <si>
    <t xml:space="preserve">31005</t>
  </si>
  <si>
    <t xml:space="preserve">Banner County</t>
  </si>
  <si>
    <t xml:space="preserve">31007</t>
  </si>
  <si>
    <t xml:space="preserve">31009</t>
  </si>
  <si>
    <t xml:space="preserve">31011</t>
  </si>
  <si>
    <t xml:space="preserve">Box Butte County</t>
  </si>
  <si>
    <t xml:space="preserve">31013</t>
  </si>
  <si>
    <t xml:space="preserve">31015</t>
  </si>
  <si>
    <t xml:space="preserve">31017</t>
  </si>
  <si>
    <t xml:space="preserve">Buffalo County</t>
  </si>
  <si>
    <t xml:space="preserve">31019</t>
  </si>
  <si>
    <t xml:space="preserve">Burt County</t>
  </si>
  <si>
    <t xml:space="preserve">31021</t>
  </si>
  <si>
    <t xml:space="preserve">31023</t>
  </si>
  <si>
    <t xml:space="preserve">31025</t>
  </si>
  <si>
    <t xml:space="preserve">31027</t>
  </si>
  <si>
    <t xml:space="preserve">31029</t>
  </si>
  <si>
    <t xml:space="preserve">Cherry County</t>
  </si>
  <si>
    <t xml:space="preserve">31031</t>
  </si>
  <si>
    <t xml:space="preserve">31033</t>
  </si>
  <si>
    <t xml:space="preserve">31035</t>
  </si>
  <si>
    <t xml:space="preserve">Colfax County</t>
  </si>
  <si>
    <t xml:space="preserve">31037</t>
  </si>
  <si>
    <t xml:space="preserve">Cuming County</t>
  </si>
  <si>
    <t xml:space="preserve">31039</t>
  </si>
  <si>
    <t xml:space="preserve">31041</t>
  </si>
  <si>
    <t xml:space="preserve">31043</t>
  </si>
  <si>
    <t xml:space="preserve">Dawes County</t>
  </si>
  <si>
    <t xml:space="preserve">31045</t>
  </si>
  <si>
    <t xml:space="preserve">31047</t>
  </si>
  <si>
    <t xml:space="preserve">Deuel County</t>
  </si>
  <si>
    <t xml:space="preserve">31049</t>
  </si>
  <si>
    <t xml:space="preserve">Dixon County</t>
  </si>
  <si>
    <t xml:space="preserve">31051</t>
  </si>
  <si>
    <t xml:space="preserve">31053</t>
  </si>
  <si>
    <t xml:space="preserve">31055</t>
  </si>
  <si>
    <t xml:space="preserve">Dundy County</t>
  </si>
  <si>
    <t xml:space="preserve">31057</t>
  </si>
  <si>
    <t xml:space="preserve">31059</t>
  </si>
  <si>
    <t xml:space="preserve">31061</t>
  </si>
  <si>
    <t xml:space="preserve">Frontier County</t>
  </si>
  <si>
    <t xml:space="preserve">31063</t>
  </si>
  <si>
    <t xml:space="preserve">Furnas County</t>
  </si>
  <si>
    <t xml:space="preserve">31065</t>
  </si>
  <si>
    <t xml:space="preserve">Gage County</t>
  </si>
  <si>
    <t xml:space="preserve">31067</t>
  </si>
  <si>
    <t xml:space="preserve">Garden County</t>
  </si>
  <si>
    <t xml:space="preserve">31069</t>
  </si>
  <si>
    <t xml:space="preserve">31071</t>
  </si>
  <si>
    <t xml:space="preserve">Gosper County</t>
  </si>
  <si>
    <t xml:space="preserve">31073</t>
  </si>
  <si>
    <t xml:space="preserve">31075</t>
  </si>
  <si>
    <t xml:space="preserve">31077</t>
  </si>
  <si>
    <t xml:space="preserve">31079</t>
  </si>
  <si>
    <t xml:space="preserve">31081</t>
  </si>
  <si>
    <t xml:space="preserve">31083</t>
  </si>
  <si>
    <t xml:space="preserve">Hayes County</t>
  </si>
  <si>
    <t xml:space="preserve">31085</t>
  </si>
  <si>
    <t xml:space="preserve">Hitchcock County</t>
  </si>
  <si>
    <t xml:space="preserve">31087</t>
  </si>
  <si>
    <t xml:space="preserve">31089</t>
  </si>
  <si>
    <t xml:space="preserve">Hooker County</t>
  </si>
  <si>
    <t xml:space="preserve">31091</t>
  </si>
  <si>
    <t xml:space="preserve">31093</t>
  </si>
  <si>
    <t xml:space="preserve">31095</t>
  </si>
  <si>
    <t xml:space="preserve">31097</t>
  </si>
  <si>
    <t xml:space="preserve">Kearney County</t>
  </si>
  <si>
    <t xml:space="preserve">31099</t>
  </si>
  <si>
    <t xml:space="preserve">Keith County</t>
  </si>
  <si>
    <t xml:space="preserve">31101</t>
  </si>
  <si>
    <t xml:space="preserve">Keya Paha County</t>
  </si>
  <si>
    <t xml:space="preserve">31103</t>
  </si>
  <si>
    <t xml:space="preserve">Kimball County</t>
  </si>
  <si>
    <t xml:space="preserve">31105</t>
  </si>
  <si>
    <t xml:space="preserve">31107</t>
  </si>
  <si>
    <t xml:space="preserve">Lancaster County</t>
  </si>
  <si>
    <t xml:space="preserve">31109</t>
  </si>
  <si>
    <t xml:space="preserve">31111</t>
  </si>
  <si>
    <t xml:space="preserve">31113</t>
  </si>
  <si>
    <t xml:space="preserve">Loup County</t>
  </si>
  <si>
    <t xml:space="preserve">31115</t>
  </si>
  <si>
    <t xml:space="preserve">31119</t>
  </si>
  <si>
    <t xml:space="preserve">31117</t>
  </si>
  <si>
    <t xml:space="preserve">Merrick County</t>
  </si>
  <si>
    <t xml:space="preserve">31121</t>
  </si>
  <si>
    <t xml:space="preserve">Morrill County</t>
  </si>
  <si>
    <t xml:space="preserve">31123</t>
  </si>
  <si>
    <t xml:space="preserve">Nance County</t>
  </si>
  <si>
    <t xml:space="preserve">31125</t>
  </si>
  <si>
    <t xml:space="preserve">31127</t>
  </si>
  <si>
    <t xml:space="preserve">Nuckolls County</t>
  </si>
  <si>
    <t xml:space="preserve">31129</t>
  </si>
  <si>
    <t xml:space="preserve">Otoe County</t>
  </si>
  <si>
    <t xml:space="preserve">31131</t>
  </si>
  <si>
    <t xml:space="preserve">31133</t>
  </si>
  <si>
    <t xml:space="preserve">Perkins County</t>
  </si>
  <si>
    <t xml:space="preserve">31135</t>
  </si>
  <si>
    <t xml:space="preserve">31137</t>
  </si>
  <si>
    <t xml:space="preserve">31139</t>
  </si>
  <si>
    <t xml:space="preserve">31141</t>
  </si>
  <si>
    <t xml:space="preserve">31143</t>
  </si>
  <si>
    <t xml:space="preserve">Red Willow County</t>
  </si>
  <si>
    <t xml:space="preserve">31145</t>
  </si>
  <si>
    <t xml:space="preserve">Richardson County</t>
  </si>
  <si>
    <t xml:space="preserve">31147</t>
  </si>
  <si>
    <t xml:space="preserve">31149</t>
  </si>
  <si>
    <t xml:space="preserve">31151</t>
  </si>
  <si>
    <t xml:space="preserve">Sarpy County</t>
  </si>
  <si>
    <t xml:space="preserve">31153</t>
  </si>
  <si>
    <t xml:space="preserve">Saunders County</t>
  </si>
  <si>
    <t xml:space="preserve">31155</t>
  </si>
  <si>
    <t xml:space="preserve">Scotts Bluff County</t>
  </si>
  <si>
    <t xml:space="preserve">31157</t>
  </si>
  <si>
    <t xml:space="preserve">31159</t>
  </si>
  <si>
    <t xml:space="preserve">31161</t>
  </si>
  <si>
    <t xml:space="preserve">31163</t>
  </si>
  <si>
    <t xml:space="preserve">31165</t>
  </si>
  <si>
    <t xml:space="preserve">31167</t>
  </si>
  <si>
    <t xml:space="preserve">Thayer County</t>
  </si>
  <si>
    <t xml:space="preserve">31169</t>
  </si>
  <si>
    <t xml:space="preserve">31171</t>
  </si>
  <si>
    <t xml:space="preserve">Thurston County</t>
  </si>
  <si>
    <t xml:space="preserve">31173</t>
  </si>
  <si>
    <t xml:space="preserve">31175</t>
  </si>
  <si>
    <t xml:space="preserve">31177</t>
  </si>
  <si>
    <t xml:space="preserve">31179</t>
  </si>
  <si>
    <t xml:space="preserve">31181</t>
  </si>
  <si>
    <t xml:space="preserve">31183</t>
  </si>
  <si>
    <t xml:space="preserve">31185</t>
  </si>
  <si>
    <t xml:space="preserve">Nevada</t>
  </si>
  <si>
    <t xml:space="preserve">Carson City</t>
  </si>
  <si>
    <t xml:space="preserve">32510</t>
  </si>
  <si>
    <t xml:space="preserve">Churchill County</t>
  </si>
  <si>
    <t xml:space="preserve">32001</t>
  </si>
  <si>
    <t xml:space="preserve">32003</t>
  </si>
  <si>
    <t xml:space="preserve">32005</t>
  </si>
  <si>
    <t xml:space="preserve">Elko County</t>
  </si>
  <si>
    <t xml:space="preserve">32007</t>
  </si>
  <si>
    <t xml:space="preserve">Esmeralda County</t>
  </si>
  <si>
    <t xml:space="preserve">32009</t>
  </si>
  <si>
    <t xml:space="preserve">Eureka County</t>
  </si>
  <si>
    <t xml:space="preserve">32011</t>
  </si>
  <si>
    <t xml:space="preserve">32013</t>
  </si>
  <si>
    <t xml:space="preserve">Lander County</t>
  </si>
  <si>
    <t xml:space="preserve">32015</t>
  </si>
  <si>
    <t xml:space="preserve">32017</t>
  </si>
  <si>
    <t xml:space="preserve">32019</t>
  </si>
  <si>
    <t xml:space="preserve">32021</t>
  </si>
  <si>
    <t xml:space="preserve">Nye County</t>
  </si>
  <si>
    <t xml:space="preserve">32023</t>
  </si>
  <si>
    <t xml:space="preserve">Pershing County</t>
  </si>
  <si>
    <t xml:space="preserve">32027</t>
  </si>
  <si>
    <t xml:space="preserve">Storey County</t>
  </si>
  <si>
    <t xml:space="preserve">32029</t>
  </si>
  <si>
    <t xml:space="preserve">Washoe County</t>
  </si>
  <si>
    <t xml:space="preserve">32031</t>
  </si>
  <si>
    <t xml:space="preserve">White Pine County</t>
  </si>
  <si>
    <t xml:space="preserve">32033</t>
  </si>
  <si>
    <t xml:space="preserve">New Hampshire</t>
  </si>
  <si>
    <t xml:space="preserve">Belknap County</t>
  </si>
  <si>
    <t xml:space="preserve">33001</t>
  </si>
  <si>
    <t xml:space="preserve">33003</t>
  </si>
  <si>
    <t xml:space="preserve">Cheshire County</t>
  </si>
  <si>
    <t xml:space="preserve">33005</t>
  </si>
  <si>
    <t xml:space="preserve">Coos County</t>
  </si>
  <si>
    <t xml:space="preserve">33007</t>
  </si>
  <si>
    <t xml:space="preserve">Grafton County</t>
  </si>
  <si>
    <t xml:space="preserve">33009</t>
  </si>
  <si>
    <t xml:space="preserve">33011</t>
  </si>
  <si>
    <t xml:space="preserve">Merrimack County</t>
  </si>
  <si>
    <t xml:space="preserve">33013</t>
  </si>
  <si>
    <t xml:space="preserve">Rockingham County</t>
  </si>
  <si>
    <t xml:space="preserve">33015</t>
  </si>
  <si>
    <t xml:space="preserve">Strafford County</t>
  </si>
  <si>
    <t xml:space="preserve">33017</t>
  </si>
  <si>
    <t xml:space="preserve">33019</t>
  </si>
  <si>
    <t xml:space="preserve">New Jersey</t>
  </si>
  <si>
    <t xml:space="preserve">Atlantic County</t>
  </si>
  <si>
    <t xml:space="preserve">34001</t>
  </si>
  <si>
    <t xml:space="preserve">Bergen County</t>
  </si>
  <si>
    <t xml:space="preserve">34003</t>
  </si>
  <si>
    <t xml:space="preserve">Burlington County</t>
  </si>
  <si>
    <t xml:space="preserve">34005</t>
  </si>
  <si>
    <t xml:space="preserve">34007</t>
  </si>
  <si>
    <t xml:space="preserve">Cape May County</t>
  </si>
  <si>
    <t xml:space="preserve">34009</t>
  </si>
  <si>
    <t xml:space="preserve">34011</t>
  </si>
  <si>
    <t xml:space="preserve">34013</t>
  </si>
  <si>
    <t xml:space="preserve">Gloucester County</t>
  </si>
  <si>
    <t xml:space="preserve">34015</t>
  </si>
  <si>
    <t xml:space="preserve">Hudson County</t>
  </si>
  <si>
    <t xml:space="preserve">34017</t>
  </si>
  <si>
    <t xml:space="preserve">Hunterdon County</t>
  </si>
  <si>
    <t xml:space="preserve">34019</t>
  </si>
  <si>
    <t xml:space="preserve">34021</t>
  </si>
  <si>
    <t xml:space="preserve">34023</t>
  </si>
  <si>
    <t xml:space="preserve">Monmouth County</t>
  </si>
  <si>
    <t xml:space="preserve">34025</t>
  </si>
  <si>
    <t xml:space="preserve">34027</t>
  </si>
  <si>
    <t xml:space="preserve">Ocean County</t>
  </si>
  <si>
    <t xml:space="preserve">34029</t>
  </si>
  <si>
    <t xml:space="preserve">Passaic County</t>
  </si>
  <si>
    <t xml:space="preserve">34031</t>
  </si>
  <si>
    <t xml:space="preserve">Salem County</t>
  </si>
  <si>
    <t xml:space="preserve">34033</t>
  </si>
  <si>
    <t xml:space="preserve">34035</t>
  </si>
  <si>
    <t xml:space="preserve">34037</t>
  </si>
  <si>
    <t xml:space="preserve">34039</t>
  </si>
  <si>
    <t xml:space="preserve">34041</t>
  </si>
  <si>
    <t xml:space="preserve">New Mexico</t>
  </si>
  <si>
    <t xml:space="preserve">Bernalillo County</t>
  </si>
  <si>
    <t xml:space="preserve">35001</t>
  </si>
  <si>
    <t xml:space="preserve">Catron County</t>
  </si>
  <si>
    <t xml:space="preserve">35003</t>
  </si>
  <si>
    <t xml:space="preserve">Chaves County</t>
  </si>
  <si>
    <t xml:space="preserve">35005</t>
  </si>
  <si>
    <t xml:space="preserve">Cibola County</t>
  </si>
  <si>
    <t xml:space="preserve">35006</t>
  </si>
  <si>
    <t xml:space="preserve">35007</t>
  </si>
  <si>
    <t xml:space="preserve">Curry County</t>
  </si>
  <si>
    <t xml:space="preserve">35009</t>
  </si>
  <si>
    <t xml:space="preserve">De Baca County</t>
  </si>
  <si>
    <t xml:space="preserve">35011</t>
  </si>
  <si>
    <t xml:space="preserve">Doña Ana County</t>
  </si>
  <si>
    <t xml:space="preserve">35013</t>
  </si>
  <si>
    <t xml:space="preserve">Eddy County</t>
  </si>
  <si>
    <t xml:space="preserve">35015</t>
  </si>
  <si>
    <t xml:space="preserve">35017</t>
  </si>
  <si>
    <t xml:space="preserve">Guadalupe County</t>
  </si>
  <si>
    <t xml:space="preserve">35019</t>
  </si>
  <si>
    <t xml:space="preserve">Harding County</t>
  </si>
  <si>
    <t xml:space="preserve">35021</t>
  </si>
  <si>
    <t xml:space="preserve">Hidalgo County</t>
  </si>
  <si>
    <t xml:space="preserve">35023</t>
  </si>
  <si>
    <t xml:space="preserve">Lea County</t>
  </si>
  <si>
    <t xml:space="preserve">35025</t>
  </si>
  <si>
    <t xml:space="preserve">35027</t>
  </si>
  <si>
    <t xml:space="preserve">Los Alamos County</t>
  </si>
  <si>
    <t xml:space="preserve">35028</t>
  </si>
  <si>
    <t xml:space="preserve">Luna County</t>
  </si>
  <si>
    <t xml:space="preserve">35029</t>
  </si>
  <si>
    <t xml:space="preserve">McKinley County</t>
  </si>
  <si>
    <t xml:space="preserve">35031</t>
  </si>
  <si>
    <t xml:space="preserve">Mora County</t>
  </si>
  <si>
    <t xml:space="preserve">35033</t>
  </si>
  <si>
    <t xml:space="preserve">35035</t>
  </si>
  <si>
    <t xml:space="preserve">Quay County</t>
  </si>
  <si>
    <t xml:space="preserve">35037</t>
  </si>
  <si>
    <t xml:space="preserve">Rio Arriba County</t>
  </si>
  <si>
    <t xml:space="preserve">35039</t>
  </si>
  <si>
    <t xml:space="preserve">35041</t>
  </si>
  <si>
    <t xml:space="preserve">35045</t>
  </si>
  <si>
    <t xml:space="preserve">35047</t>
  </si>
  <si>
    <t xml:space="preserve">Sandoval County</t>
  </si>
  <si>
    <t xml:space="preserve">35043</t>
  </si>
  <si>
    <t xml:space="preserve">Santa Fe County</t>
  </si>
  <si>
    <t xml:space="preserve">35049</t>
  </si>
  <si>
    <t xml:space="preserve">35051</t>
  </si>
  <si>
    <t xml:space="preserve">Socorro County</t>
  </si>
  <si>
    <t xml:space="preserve">35053</t>
  </si>
  <si>
    <t xml:space="preserve">Taos County</t>
  </si>
  <si>
    <t xml:space="preserve">35055</t>
  </si>
  <si>
    <t xml:space="preserve">Torrance County</t>
  </si>
  <si>
    <t xml:space="preserve">35057</t>
  </si>
  <si>
    <t xml:space="preserve">35059</t>
  </si>
  <si>
    <t xml:space="preserve">Valencia County</t>
  </si>
  <si>
    <t xml:space="preserve">35061</t>
  </si>
  <si>
    <t xml:space="preserve">New York</t>
  </si>
  <si>
    <t xml:space="preserve">Albany County</t>
  </si>
  <si>
    <t xml:space="preserve">36001</t>
  </si>
  <si>
    <t xml:space="preserve">36003</t>
  </si>
  <si>
    <t xml:space="preserve">Brooklyn</t>
  </si>
  <si>
    <t xml:space="preserve">36047</t>
  </si>
  <si>
    <t xml:space="preserve">Broome County</t>
  </si>
  <si>
    <t xml:space="preserve">36007</t>
  </si>
  <si>
    <t xml:space="preserve">Cattaraugus County</t>
  </si>
  <si>
    <t xml:space="preserve">36009</t>
  </si>
  <si>
    <t xml:space="preserve">Cayuga County</t>
  </si>
  <si>
    <t xml:space="preserve">36011</t>
  </si>
  <si>
    <t xml:space="preserve">36013</t>
  </si>
  <si>
    <t xml:space="preserve">Chemung County</t>
  </si>
  <si>
    <t xml:space="preserve">36015</t>
  </si>
  <si>
    <t xml:space="preserve">Chenango County</t>
  </si>
  <si>
    <t xml:space="preserve">36017</t>
  </si>
  <si>
    <t xml:space="preserve">36019</t>
  </si>
  <si>
    <t xml:space="preserve">36021</t>
  </si>
  <si>
    <t xml:space="preserve">Cortland County</t>
  </si>
  <si>
    <t xml:space="preserve">36023</t>
  </si>
  <si>
    <t xml:space="preserve">36025</t>
  </si>
  <si>
    <t xml:space="preserve">Dutchess County</t>
  </si>
  <si>
    <t xml:space="preserve">36027</t>
  </si>
  <si>
    <t xml:space="preserve">Erie County</t>
  </si>
  <si>
    <t xml:space="preserve">36029</t>
  </si>
  <si>
    <t xml:space="preserve">36031</t>
  </si>
  <si>
    <t xml:space="preserve">36033</t>
  </si>
  <si>
    <t xml:space="preserve">36035</t>
  </si>
  <si>
    <t xml:space="preserve">36037</t>
  </si>
  <si>
    <t xml:space="preserve">36039</t>
  </si>
  <si>
    <t xml:space="preserve">36041</t>
  </si>
  <si>
    <t xml:space="preserve">Herkimer County</t>
  </si>
  <si>
    <t xml:space="preserve">36043</t>
  </si>
  <si>
    <t xml:space="preserve">36045</t>
  </si>
  <si>
    <t xml:space="preserve">36049</t>
  </si>
  <si>
    <t xml:space="preserve">36051</t>
  </si>
  <si>
    <t xml:space="preserve">36053</t>
  </si>
  <si>
    <t xml:space="preserve">Manhattan</t>
  </si>
  <si>
    <t xml:space="preserve">36061</t>
  </si>
  <si>
    <t xml:space="preserve">36055</t>
  </si>
  <si>
    <t xml:space="preserve">36057</t>
  </si>
  <si>
    <t xml:space="preserve">36059</t>
  </si>
  <si>
    <t xml:space="preserve">Niagara County</t>
  </si>
  <si>
    <t xml:space="preserve">36063</t>
  </si>
  <si>
    <t xml:space="preserve">36065</t>
  </si>
  <si>
    <t xml:space="preserve">Onondaga County</t>
  </si>
  <si>
    <t xml:space="preserve">36067</t>
  </si>
  <si>
    <t xml:space="preserve">Ontario County</t>
  </si>
  <si>
    <t xml:space="preserve">36069</t>
  </si>
  <si>
    <t xml:space="preserve">36071</t>
  </si>
  <si>
    <t xml:space="preserve">Orleans County</t>
  </si>
  <si>
    <t xml:space="preserve">36073</t>
  </si>
  <si>
    <t xml:space="preserve">Oswego County</t>
  </si>
  <si>
    <t xml:space="preserve">36075</t>
  </si>
  <si>
    <t xml:space="preserve">36077</t>
  </si>
  <si>
    <t xml:space="preserve">36079</t>
  </si>
  <si>
    <t xml:space="preserve">Queens</t>
  </si>
  <si>
    <t xml:space="preserve">36081</t>
  </si>
  <si>
    <t xml:space="preserve">Rensselaer County</t>
  </si>
  <si>
    <t xml:space="preserve">36083</t>
  </si>
  <si>
    <t xml:space="preserve">Rockland County</t>
  </si>
  <si>
    <t xml:space="preserve">36087</t>
  </si>
  <si>
    <t xml:space="preserve">Saratoga County</t>
  </si>
  <si>
    <t xml:space="preserve">36091</t>
  </si>
  <si>
    <t xml:space="preserve">Schenectady County</t>
  </si>
  <si>
    <t xml:space="preserve">36093</t>
  </si>
  <si>
    <t xml:space="preserve">Schoharie County</t>
  </si>
  <si>
    <t xml:space="preserve">36095</t>
  </si>
  <si>
    <t xml:space="preserve">36097</t>
  </si>
  <si>
    <t xml:space="preserve">Seneca County</t>
  </si>
  <si>
    <t xml:space="preserve">36099</t>
  </si>
  <si>
    <t xml:space="preserve">St. Lawrence County</t>
  </si>
  <si>
    <t xml:space="preserve">36089</t>
  </si>
  <si>
    <t xml:space="preserve">Staten Island</t>
  </si>
  <si>
    <t xml:space="preserve">36085</t>
  </si>
  <si>
    <t xml:space="preserve">36101</t>
  </si>
  <si>
    <t xml:space="preserve">36103</t>
  </si>
  <si>
    <t xml:space="preserve">36105</t>
  </si>
  <si>
    <t xml:space="preserve">The Bronx</t>
  </si>
  <si>
    <t xml:space="preserve">36005</t>
  </si>
  <si>
    <t xml:space="preserve">Tioga County</t>
  </si>
  <si>
    <t xml:space="preserve">36107</t>
  </si>
  <si>
    <t xml:space="preserve">Tompkins County</t>
  </si>
  <si>
    <t xml:space="preserve">36109</t>
  </si>
  <si>
    <t xml:space="preserve">Ulster County</t>
  </si>
  <si>
    <t xml:space="preserve">36111</t>
  </si>
  <si>
    <t xml:space="preserve">36113</t>
  </si>
  <si>
    <t xml:space="preserve">36115</t>
  </si>
  <si>
    <t xml:space="preserve">36117</t>
  </si>
  <si>
    <t xml:space="preserve">Westchester County</t>
  </si>
  <si>
    <t xml:space="preserve">36119</t>
  </si>
  <si>
    <t xml:space="preserve">Wyoming County</t>
  </si>
  <si>
    <t xml:space="preserve">36121</t>
  </si>
  <si>
    <t xml:space="preserve">Yates County</t>
  </si>
  <si>
    <t xml:space="preserve">36123</t>
  </si>
  <si>
    <t xml:space="preserve">North Carolina</t>
  </si>
  <si>
    <t xml:space="preserve">Alamance County</t>
  </si>
  <si>
    <t xml:space="preserve">37001</t>
  </si>
  <si>
    <t xml:space="preserve">37003</t>
  </si>
  <si>
    <t xml:space="preserve">Alleghany County</t>
  </si>
  <si>
    <t xml:space="preserve">37005</t>
  </si>
  <si>
    <t xml:space="preserve">Anson County</t>
  </si>
  <si>
    <t xml:space="preserve">37007</t>
  </si>
  <si>
    <t xml:space="preserve">Ashe County</t>
  </si>
  <si>
    <t xml:space="preserve">37009</t>
  </si>
  <si>
    <t xml:space="preserve">Avery County</t>
  </si>
  <si>
    <t xml:space="preserve">37011</t>
  </si>
  <si>
    <t xml:space="preserve">Beaufort County</t>
  </si>
  <si>
    <t xml:space="preserve">37013</t>
  </si>
  <si>
    <t xml:space="preserve">Bertie County</t>
  </si>
  <si>
    <t xml:space="preserve">37015</t>
  </si>
  <si>
    <t xml:space="preserve">Bladen County</t>
  </si>
  <si>
    <t xml:space="preserve">37017</t>
  </si>
  <si>
    <t xml:space="preserve">Brunswick County</t>
  </si>
  <si>
    <t xml:space="preserve">37019</t>
  </si>
  <si>
    <t xml:space="preserve">Buncombe County</t>
  </si>
  <si>
    <t xml:space="preserve">37021</t>
  </si>
  <si>
    <t xml:space="preserve">37023</t>
  </si>
  <si>
    <t xml:space="preserve">Cabarrus County</t>
  </si>
  <si>
    <t xml:space="preserve">37025</t>
  </si>
  <si>
    <t xml:space="preserve">37027</t>
  </si>
  <si>
    <t xml:space="preserve">37029</t>
  </si>
  <si>
    <t xml:space="preserve">Carteret County</t>
  </si>
  <si>
    <t xml:space="preserve">37031</t>
  </si>
  <si>
    <t xml:space="preserve">Caswell County</t>
  </si>
  <si>
    <t xml:space="preserve">37033</t>
  </si>
  <si>
    <t xml:space="preserve">Catawba County</t>
  </si>
  <si>
    <t xml:space="preserve">37035</t>
  </si>
  <si>
    <t xml:space="preserve">37037</t>
  </si>
  <si>
    <t xml:space="preserve">37039</t>
  </si>
  <si>
    <t xml:space="preserve">Chowan County</t>
  </si>
  <si>
    <t xml:space="preserve">37041</t>
  </si>
  <si>
    <t xml:space="preserve">37043</t>
  </si>
  <si>
    <t xml:space="preserve">37045</t>
  </si>
  <si>
    <t xml:space="preserve">Columbus County</t>
  </si>
  <si>
    <t xml:space="preserve">37047</t>
  </si>
  <si>
    <t xml:space="preserve">Craven County</t>
  </si>
  <si>
    <t xml:space="preserve">37049</t>
  </si>
  <si>
    <t xml:space="preserve">37051</t>
  </si>
  <si>
    <t xml:space="preserve">Currituck County</t>
  </si>
  <si>
    <t xml:space="preserve">37053</t>
  </si>
  <si>
    <t xml:space="preserve">Dare County</t>
  </si>
  <si>
    <t xml:space="preserve">37055</t>
  </si>
  <si>
    <t xml:space="preserve">Davidson County</t>
  </si>
  <si>
    <t xml:space="preserve">37057</t>
  </si>
  <si>
    <t xml:space="preserve">Davie County</t>
  </si>
  <si>
    <t xml:space="preserve">37059</t>
  </si>
  <si>
    <t xml:space="preserve">Duplin County</t>
  </si>
  <si>
    <t xml:space="preserve">37061</t>
  </si>
  <si>
    <t xml:space="preserve">Durham County</t>
  </si>
  <si>
    <t xml:space="preserve">37063</t>
  </si>
  <si>
    <t xml:space="preserve">Edgecombe County</t>
  </si>
  <si>
    <t xml:space="preserve">37065</t>
  </si>
  <si>
    <t xml:space="preserve">37067</t>
  </si>
  <si>
    <t xml:space="preserve">37069</t>
  </si>
  <si>
    <t xml:space="preserve">Gaston County</t>
  </si>
  <si>
    <t xml:space="preserve">37071</t>
  </si>
  <si>
    <t xml:space="preserve">Gates County</t>
  </si>
  <si>
    <t xml:space="preserve">37073</t>
  </si>
  <si>
    <t xml:space="preserve">37075</t>
  </si>
  <si>
    <t xml:space="preserve">Granville County</t>
  </si>
  <si>
    <t xml:space="preserve">37077</t>
  </si>
  <si>
    <t xml:space="preserve">37079</t>
  </si>
  <si>
    <t xml:space="preserve">Guilford County</t>
  </si>
  <si>
    <t xml:space="preserve">37081</t>
  </si>
  <si>
    <t xml:space="preserve">Halifax County</t>
  </si>
  <si>
    <t xml:space="preserve">37083</t>
  </si>
  <si>
    <t xml:space="preserve">Harnett County</t>
  </si>
  <si>
    <t xml:space="preserve">37085</t>
  </si>
  <si>
    <t xml:space="preserve">Haywood County</t>
  </si>
  <si>
    <t xml:space="preserve">37087</t>
  </si>
  <si>
    <t xml:space="preserve">37089</t>
  </si>
  <si>
    <t xml:space="preserve">Hertford County</t>
  </si>
  <si>
    <t xml:space="preserve">37091</t>
  </si>
  <si>
    <t xml:space="preserve">Hoke County</t>
  </si>
  <si>
    <t xml:space="preserve">37093</t>
  </si>
  <si>
    <t xml:space="preserve">Hyde County</t>
  </si>
  <si>
    <t xml:space="preserve">37095</t>
  </si>
  <si>
    <t xml:space="preserve">Iredell County</t>
  </si>
  <si>
    <t xml:space="preserve">37097</t>
  </si>
  <si>
    <t xml:space="preserve">37099</t>
  </si>
  <si>
    <t xml:space="preserve">Johnston County</t>
  </si>
  <si>
    <t xml:space="preserve">37101</t>
  </si>
  <si>
    <t xml:space="preserve">37103</t>
  </si>
  <si>
    <t xml:space="preserve">37105</t>
  </si>
  <si>
    <t xml:space="preserve">Lenoir County</t>
  </si>
  <si>
    <t xml:space="preserve">37107</t>
  </si>
  <si>
    <t xml:space="preserve">37109</t>
  </si>
  <si>
    <t xml:space="preserve">37113</t>
  </si>
  <si>
    <t xml:space="preserve">37115</t>
  </si>
  <si>
    <t xml:space="preserve">37117</t>
  </si>
  <si>
    <t xml:space="preserve">McDowell County</t>
  </si>
  <si>
    <t xml:space="preserve">37111</t>
  </si>
  <si>
    <t xml:space="preserve">Mecklenburg County</t>
  </si>
  <si>
    <t xml:space="preserve">37119</t>
  </si>
  <si>
    <t xml:space="preserve">37121</t>
  </si>
  <si>
    <t xml:space="preserve">37123</t>
  </si>
  <si>
    <t xml:space="preserve">Moore County</t>
  </si>
  <si>
    <t xml:space="preserve">37125</t>
  </si>
  <si>
    <t xml:space="preserve">Nash County</t>
  </si>
  <si>
    <t xml:space="preserve">37127</t>
  </si>
  <si>
    <t xml:space="preserve">New Hanover County</t>
  </si>
  <si>
    <t xml:space="preserve">37129</t>
  </si>
  <si>
    <t xml:space="preserve">Northampton County</t>
  </si>
  <si>
    <t xml:space="preserve">37131</t>
  </si>
  <si>
    <t xml:space="preserve">Onslow County</t>
  </si>
  <si>
    <t xml:space="preserve">37133</t>
  </si>
  <si>
    <t xml:space="preserve">37135</t>
  </si>
  <si>
    <t xml:space="preserve">Pamlico County</t>
  </si>
  <si>
    <t xml:space="preserve">37137</t>
  </si>
  <si>
    <t xml:space="preserve">Pasquotank County</t>
  </si>
  <si>
    <t xml:space="preserve">37139</t>
  </si>
  <si>
    <t xml:space="preserve">Pender County</t>
  </si>
  <si>
    <t xml:space="preserve">37141</t>
  </si>
  <si>
    <t xml:space="preserve">Perquimans County</t>
  </si>
  <si>
    <t xml:space="preserve">37143</t>
  </si>
  <si>
    <t xml:space="preserve">Person County</t>
  </si>
  <si>
    <t xml:space="preserve">37145</t>
  </si>
  <si>
    <t xml:space="preserve">Pitt County</t>
  </si>
  <si>
    <t xml:space="preserve">37147</t>
  </si>
  <si>
    <t xml:space="preserve">37149</t>
  </si>
  <si>
    <t xml:space="preserve">37151</t>
  </si>
  <si>
    <t xml:space="preserve">37153</t>
  </si>
  <si>
    <t xml:space="preserve">Robeson County</t>
  </si>
  <si>
    <t xml:space="preserve">37155</t>
  </si>
  <si>
    <t xml:space="preserve">37157</t>
  </si>
  <si>
    <t xml:space="preserve">37159</t>
  </si>
  <si>
    <t xml:space="preserve">Rutherford County</t>
  </si>
  <si>
    <t xml:space="preserve">37161</t>
  </si>
  <si>
    <t xml:space="preserve">Sampson County</t>
  </si>
  <si>
    <t xml:space="preserve">37163</t>
  </si>
  <si>
    <t xml:space="preserve">37165</t>
  </si>
  <si>
    <t xml:space="preserve">Stanly County</t>
  </si>
  <si>
    <t xml:space="preserve">37167</t>
  </si>
  <si>
    <t xml:space="preserve">Stokes County</t>
  </si>
  <si>
    <t xml:space="preserve">37169</t>
  </si>
  <si>
    <t xml:space="preserve">Surry County</t>
  </si>
  <si>
    <t xml:space="preserve">37171</t>
  </si>
  <si>
    <t xml:space="preserve">Swain County</t>
  </si>
  <si>
    <t xml:space="preserve">37173</t>
  </si>
  <si>
    <t xml:space="preserve">Transylvania County</t>
  </si>
  <si>
    <t xml:space="preserve">37175</t>
  </si>
  <si>
    <t xml:space="preserve">Tyrrell County</t>
  </si>
  <si>
    <t xml:space="preserve">37177</t>
  </si>
  <si>
    <t xml:space="preserve">37179</t>
  </si>
  <si>
    <t xml:space="preserve">Vance County</t>
  </si>
  <si>
    <t xml:space="preserve">37181</t>
  </si>
  <si>
    <t xml:space="preserve">Wake County</t>
  </si>
  <si>
    <t xml:space="preserve">37183</t>
  </si>
  <si>
    <t xml:space="preserve">37185</t>
  </si>
  <si>
    <t xml:space="preserve">37187</t>
  </si>
  <si>
    <t xml:space="preserve">Watauga County</t>
  </si>
  <si>
    <t xml:space="preserve">37189</t>
  </si>
  <si>
    <t xml:space="preserve">37191</t>
  </si>
  <si>
    <t xml:space="preserve">37193</t>
  </si>
  <si>
    <t xml:space="preserve">37195</t>
  </si>
  <si>
    <t xml:space="preserve">Yadkin County</t>
  </si>
  <si>
    <t xml:space="preserve">37197</t>
  </si>
  <si>
    <t xml:space="preserve">Yancey County</t>
  </si>
  <si>
    <t xml:space="preserve">37199</t>
  </si>
  <si>
    <t xml:space="preserve">North Dakota</t>
  </si>
  <si>
    <t xml:space="preserve">38001</t>
  </si>
  <si>
    <t xml:space="preserve">Barnes County</t>
  </si>
  <si>
    <t xml:space="preserve">38003</t>
  </si>
  <si>
    <t xml:space="preserve">Benson County</t>
  </si>
  <si>
    <t xml:space="preserve">38005</t>
  </si>
  <si>
    <t xml:space="preserve">Billings County</t>
  </si>
  <si>
    <t xml:space="preserve">38007</t>
  </si>
  <si>
    <t xml:space="preserve">Bottineau County</t>
  </si>
  <si>
    <t xml:space="preserve">38009</t>
  </si>
  <si>
    <t xml:space="preserve">Bowman County</t>
  </si>
  <si>
    <t xml:space="preserve">38011</t>
  </si>
  <si>
    <t xml:space="preserve">38013</t>
  </si>
  <si>
    <t xml:space="preserve">Burleigh County</t>
  </si>
  <si>
    <t xml:space="preserve">38015</t>
  </si>
  <si>
    <t xml:space="preserve">38017</t>
  </si>
  <si>
    <t xml:space="preserve">Cavalier County</t>
  </si>
  <si>
    <t xml:space="preserve">38019</t>
  </si>
  <si>
    <t xml:space="preserve">Dickey County</t>
  </si>
  <si>
    <t xml:space="preserve">38021</t>
  </si>
  <si>
    <t xml:space="preserve">Divide County</t>
  </si>
  <si>
    <t xml:space="preserve">38023</t>
  </si>
  <si>
    <t xml:space="preserve">Dunn County</t>
  </si>
  <si>
    <t xml:space="preserve">38025</t>
  </si>
  <si>
    <t xml:space="preserve">38027</t>
  </si>
  <si>
    <t xml:space="preserve">Emmons County</t>
  </si>
  <si>
    <t xml:space="preserve">38029</t>
  </si>
  <si>
    <t xml:space="preserve">Foster County</t>
  </si>
  <si>
    <t xml:space="preserve">38031</t>
  </si>
  <si>
    <t xml:space="preserve">38033</t>
  </si>
  <si>
    <t xml:space="preserve">Grand Forks County</t>
  </si>
  <si>
    <t xml:space="preserve">38035</t>
  </si>
  <si>
    <t xml:space="preserve">38037</t>
  </si>
  <si>
    <t xml:space="preserve">Griggs County</t>
  </si>
  <si>
    <t xml:space="preserve">38039</t>
  </si>
  <si>
    <t xml:space="preserve">Hettinger County</t>
  </si>
  <si>
    <t xml:space="preserve">38041</t>
  </si>
  <si>
    <t xml:space="preserve">Kidder County</t>
  </si>
  <si>
    <t xml:space="preserve">38043</t>
  </si>
  <si>
    <t xml:space="preserve">LaMoure County</t>
  </si>
  <si>
    <t xml:space="preserve">38045</t>
  </si>
  <si>
    <t xml:space="preserve">38047</t>
  </si>
  <si>
    <t xml:space="preserve">38049</t>
  </si>
  <si>
    <t xml:space="preserve">38051</t>
  </si>
  <si>
    <t xml:space="preserve">McKenzie County</t>
  </si>
  <si>
    <t xml:space="preserve">38053</t>
  </si>
  <si>
    <t xml:space="preserve">38055</t>
  </si>
  <si>
    <t xml:space="preserve">38057</t>
  </si>
  <si>
    <t xml:space="preserve">38059</t>
  </si>
  <si>
    <t xml:space="preserve">Mountrail County</t>
  </si>
  <si>
    <t xml:space="preserve">38061</t>
  </si>
  <si>
    <t xml:space="preserve">38063</t>
  </si>
  <si>
    <t xml:space="preserve">Oliver County</t>
  </si>
  <si>
    <t xml:space="preserve">38065</t>
  </si>
  <si>
    <t xml:space="preserve">Pembina County</t>
  </si>
  <si>
    <t xml:space="preserve">38067</t>
  </si>
  <si>
    <t xml:space="preserve">38069</t>
  </si>
  <si>
    <t xml:space="preserve">38071</t>
  </si>
  <si>
    <t xml:space="preserve">Ransom County</t>
  </si>
  <si>
    <t xml:space="preserve">38073</t>
  </si>
  <si>
    <t xml:space="preserve">38075</t>
  </si>
  <si>
    <t xml:space="preserve">38077</t>
  </si>
  <si>
    <t xml:space="preserve">Rolette County</t>
  </si>
  <si>
    <t xml:space="preserve">38079</t>
  </si>
  <si>
    <t xml:space="preserve">Sargent County</t>
  </si>
  <si>
    <t xml:space="preserve">38081</t>
  </si>
  <si>
    <t xml:space="preserve">38083</t>
  </si>
  <si>
    <t xml:space="preserve">38085</t>
  </si>
  <si>
    <t xml:space="preserve">Slope County</t>
  </si>
  <si>
    <t xml:space="preserve">38087</t>
  </si>
  <si>
    <t xml:space="preserve">38089</t>
  </si>
  <si>
    <t xml:space="preserve">38091</t>
  </si>
  <si>
    <t xml:space="preserve">Stutsman County</t>
  </si>
  <si>
    <t xml:space="preserve">38093</t>
  </si>
  <si>
    <t xml:space="preserve">Towner County</t>
  </si>
  <si>
    <t xml:space="preserve">38095</t>
  </si>
  <si>
    <t xml:space="preserve">Traill County</t>
  </si>
  <si>
    <t xml:space="preserve">38097</t>
  </si>
  <si>
    <t xml:space="preserve">Walsh County</t>
  </si>
  <si>
    <t xml:space="preserve">38099</t>
  </si>
  <si>
    <t xml:space="preserve">Ward County</t>
  </si>
  <si>
    <t xml:space="preserve">38101</t>
  </si>
  <si>
    <t xml:space="preserve">38103</t>
  </si>
  <si>
    <t xml:space="preserve">Williams County</t>
  </si>
  <si>
    <t xml:space="preserve">38105</t>
  </si>
  <si>
    <t xml:space="preserve">Ohio</t>
  </si>
  <si>
    <t xml:space="preserve">39001</t>
  </si>
  <si>
    <t xml:space="preserve">39003</t>
  </si>
  <si>
    <t xml:space="preserve">Ashland County</t>
  </si>
  <si>
    <t xml:space="preserve">39005</t>
  </si>
  <si>
    <t xml:space="preserve">Ashtabula County</t>
  </si>
  <si>
    <t xml:space="preserve">39007</t>
  </si>
  <si>
    <t xml:space="preserve">Athens County</t>
  </si>
  <si>
    <t xml:space="preserve">39009</t>
  </si>
  <si>
    <t xml:space="preserve">Auglaize County</t>
  </si>
  <si>
    <t xml:space="preserve">39011</t>
  </si>
  <si>
    <t xml:space="preserve">Belmont County</t>
  </si>
  <si>
    <t xml:space="preserve">39013</t>
  </si>
  <si>
    <t xml:space="preserve">39015</t>
  </si>
  <si>
    <t xml:space="preserve">39017</t>
  </si>
  <si>
    <t xml:space="preserve">39019</t>
  </si>
  <si>
    <t xml:space="preserve">39021</t>
  </si>
  <si>
    <t xml:space="preserve">39023</t>
  </si>
  <si>
    <t xml:space="preserve">Clermont County</t>
  </si>
  <si>
    <t xml:space="preserve">39025</t>
  </si>
  <si>
    <t xml:space="preserve">39027</t>
  </si>
  <si>
    <t xml:space="preserve">Columbiana County</t>
  </si>
  <si>
    <t xml:space="preserve">39029</t>
  </si>
  <si>
    <t xml:space="preserve">Coshocton County</t>
  </si>
  <si>
    <t xml:space="preserve">39031</t>
  </si>
  <si>
    <t xml:space="preserve">39033</t>
  </si>
  <si>
    <t xml:space="preserve">Cuyahoga County</t>
  </si>
  <si>
    <t xml:space="preserve">39035</t>
  </si>
  <si>
    <t xml:space="preserve">Darke County</t>
  </si>
  <si>
    <t xml:space="preserve">39037</t>
  </si>
  <si>
    <t xml:space="preserve">Defiance County</t>
  </si>
  <si>
    <t xml:space="preserve">39039</t>
  </si>
  <si>
    <t xml:space="preserve">39041</t>
  </si>
  <si>
    <t xml:space="preserve">39043</t>
  </si>
  <si>
    <t xml:space="preserve">Fairfield County</t>
  </si>
  <si>
    <t xml:space="preserve">39045</t>
  </si>
  <si>
    <t xml:space="preserve">39047</t>
  </si>
  <si>
    <t xml:space="preserve">39049</t>
  </si>
  <si>
    <t xml:space="preserve">39051</t>
  </si>
  <si>
    <t xml:space="preserve">Gallia County</t>
  </si>
  <si>
    <t xml:space="preserve">39053</t>
  </si>
  <si>
    <t xml:space="preserve">Geauga County</t>
  </si>
  <si>
    <t xml:space="preserve">39055</t>
  </si>
  <si>
    <t xml:space="preserve">39057</t>
  </si>
  <si>
    <t xml:space="preserve">Guernsey County</t>
  </si>
  <si>
    <t xml:space="preserve">39059</t>
  </si>
  <si>
    <t xml:space="preserve">39061</t>
  </si>
  <si>
    <t xml:space="preserve">39063</t>
  </si>
  <si>
    <t xml:space="preserve">39065</t>
  </si>
  <si>
    <t xml:space="preserve">39067</t>
  </si>
  <si>
    <t xml:space="preserve">39069</t>
  </si>
  <si>
    <t xml:space="preserve">Highland County</t>
  </si>
  <si>
    <t xml:space="preserve">39071</t>
  </si>
  <si>
    <t xml:space="preserve">Hocking County</t>
  </si>
  <si>
    <t xml:space="preserve">39073</t>
  </si>
  <si>
    <t xml:space="preserve">39075</t>
  </si>
  <si>
    <t xml:space="preserve">39077</t>
  </si>
  <si>
    <t xml:space="preserve">39079</t>
  </si>
  <si>
    <t xml:space="preserve">39081</t>
  </si>
  <si>
    <t xml:space="preserve">39083</t>
  </si>
  <si>
    <t xml:space="preserve">39085</t>
  </si>
  <si>
    <t xml:space="preserve">39087</t>
  </si>
  <si>
    <t xml:space="preserve">Licking County</t>
  </si>
  <si>
    <t xml:space="preserve">39089</t>
  </si>
  <si>
    <t xml:space="preserve">39091</t>
  </si>
  <si>
    <t xml:space="preserve">Lorain County</t>
  </si>
  <si>
    <t xml:space="preserve">39093</t>
  </si>
  <si>
    <t xml:space="preserve">39095</t>
  </si>
  <si>
    <t xml:space="preserve">39097</t>
  </si>
  <si>
    <t xml:space="preserve">Mahoning County</t>
  </si>
  <si>
    <t xml:space="preserve">39099</t>
  </si>
  <si>
    <t xml:space="preserve">39101</t>
  </si>
  <si>
    <t xml:space="preserve">Medina County</t>
  </si>
  <si>
    <t xml:space="preserve">39103</t>
  </si>
  <si>
    <t xml:space="preserve">Meigs County</t>
  </si>
  <si>
    <t xml:space="preserve">39105</t>
  </si>
  <si>
    <t xml:space="preserve">39107</t>
  </si>
  <si>
    <t xml:space="preserve">39109</t>
  </si>
  <si>
    <t xml:space="preserve">39111</t>
  </si>
  <si>
    <t xml:space="preserve">39113</t>
  </si>
  <si>
    <t xml:space="preserve">39115</t>
  </si>
  <si>
    <t xml:space="preserve">Morrow County</t>
  </si>
  <si>
    <t xml:space="preserve">39117</t>
  </si>
  <si>
    <t xml:space="preserve">Muskingum County</t>
  </si>
  <si>
    <t xml:space="preserve">39119</t>
  </si>
  <si>
    <t xml:space="preserve">39121</t>
  </si>
  <si>
    <t xml:space="preserve">39123</t>
  </si>
  <si>
    <t xml:space="preserve">39125</t>
  </si>
  <si>
    <t xml:space="preserve">39127</t>
  </si>
  <si>
    <t xml:space="preserve">Pickaway County</t>
  </si>
  <si>
    <t xml:space="preserve">39129</t>
  </si>
  <si>
    <t xml:space="preserve">39131</t>
  </si>
  <si>
    <t xml:space="preserve">Portage County</t>
  </si>
  <si>
    <t xml:space="preserve">39133</t>
  </si>
  <si>
    <t xml:space="preserve">Preble County</t>
  </si>
  <si>
    <t xml:space="preserve">39135</t>
  </si>
  <si>
    <t xml:space="preserve">39137</t>
  </si>
  <si>
    <t xml:space="preserve">39139</t>
  </si>
  <si>
    <t xml:space="preserve">Ross County</t>
  </si>
  <si>
    <t xml:space="preserve">39141</t>
  </si>
  <si>
    <t xml:space="preserve">Sandusky County</t>
  </si>
  <si>
    <t xml:space="preserve">39143</t>
  </si>
  <si>
    <t xml:space="preserve">Scioto County</t>
  </si>
  <si>
    <t xml:space="preserve">39145</t>
  </si>
  <si>
    <t xml:space="preserve">39147</t>
  </si>
  <si>
    <t xml:space="preserve">39149</t>
  </si>
  <si>
    <t xml:space="preserve">39151</t>
  </si>
  <si>
    <t xml:space="preserve">39153</t>
  </si>
  <si>
    <t xml:space="preserve">Trumbull County</t>
  </si>
  <si>
    <t xml:space="preserve">39155</t>
  </si>
  <si>
    <t xml:space="preserve">Tuscarawas County</t>
  </si>
  <si>
    <t xml:space="preserve">39157</t>
  </si>
  <si>
    <t xml:space="preserve">39159</t>
  </si>
  <si>
    <t xml:space="preserve">Van Wert County</t>
  </si>
  <si>
    <t xml:space="preserve">39161</t>
  </si>
  <si>
    <t xml:space="preserve">Vinton County</t>
  </si>
  <si>
    <t xml:space="preserve">39163</t>
  </si>
  <si>
    <t xml:space="preserve">39165</t>
  </si>
  <si>
    <t xml:space="preserve">39167</t>
  </si>
  <si>
    <t xml:space="preserve">39169</t>
  </si>
  <si>
    <t xml:space="preserve">39171</t>
  </si>
  <si>
    <t xml:space="preserve">Wood County</t>
  </si>
  <si>
    <t xml:space="preserve">39173</t>
  </si>
  <si>
    <t xml:space="preserve">Wyandot County</t>
  </si>
  <si>
    <t xml:space="preserve">39175</t>
  </si>
  <si>
    <t xml:space="preserve">Oklahoma</t>
  </si>
  <si>
    <t xml:space="preserve">40001</t>
  </si>
  <si>
    <t xml:space="preserve">Alfalfa County</t>
  </si>
  <si>
    <t xml:space="preserve">40003</t>
  </si>
  <si>
    <t xml:space="preserve">Atoka County</t>
  </si>
  <si>
    <t xml:space="preserve">40005</t>
  </si>
  <si>
    <t xml:space="preserve">Beaver County</t>
  </si>
  <si>
    <t xml:space="preserve">40007</t>
  </si>
  <si>
    <t xml:space="preserve">Beckham County</t>
  </si>
  <si>
    <t xml:space="preserve">40009</t>
  </si>
  <si>
    <t xml:space="preserve">40011</t>
  </si>
  <si>
    <t xml:space="preserve">40013</t>
  </si>
  <si>
    <t xml:space="preserve">Caddo County</t>
  </si>
  <si>
    <t xml:space="preserve">40015</t>
  </si>
  <si>
    <t xml:space="preserve">Canadian County</t>
  </si>
  <si>
    <t xml:space="preserve">40017</t>
  </si>
  <si>
    <t xml:space="preserve">40019</t>
  </si>
  <si>
    <t xml:space="preserve">40021</t>
  </si>
  <si>
    <t xml:space="preserve">40023</t>
  </si>
  <si>
    <t xml:space="preserve">Cimarron County</t>
  </si>
  <si>
    <t xml:space="preserve">40025</t>
  </si>
  <si>
    <t xml:space="preserve">40027</t>
  </si>
  <si>
    <t xml:space="preserve">Coal County</t>
  </si>
  <si>
    <t xml:space="preserve">40029</t>
  </si>
  <si>
    <t xml:space="preserve">40031</t>
  </si>
  <si>
    <t xml:space="preserve">Cotton County</t>
  </si>
  <si>
    <t xml:space="preserve">40033</t>
  </si>
  <si>
    <t xml:space="preserve">Craig County</t>
  </si>
  <si>
    <t xml:space="preserve">40035</t>
  </si>
  <si>
    <t xml:space="preserve">Creek County</t>
  </si>
  <si>
    <t xml:space="preserve">40037</t>
  </si>
  <si>
    <t xml:space="preserve">40039</t>
  </si>
  <si>
    <t xml:space="preserve">40041</t>
  </si>
  <si>
    <t xml:space="preserve">Dewey County</t>
  </si>
  <si>
    <t xml:space="preserve">40043</t>
  </si>
  <si>
    <t xml:space="preserve">40045</t>
  </si>
  <si>
    <t xml:space="preserve">40047</t>
  </si>
  <si>
    <t xml:space="preserve">Garvin County</t>
  </si>
  <si>
    <t xml:space="preserve">40049</t>
  </si>
  <si>
    <t xml:space="preserve">40051</t>
  </si>
  <si>
    <t xml:space="preserve">40053</t>
  </si>
  <si>
    <t xml:space="preserve">Greer County</t>
  </si>
  <si>
    <t xml:space="preserve">40055</t>
  </si>
  <si>
    <t xml:space="preserve">Harmon County</t>
  </si>
  <si>
    <t xml:space="preserve">40057</t>
  </si>
  <si>
    <t xml:space="preserve">40059</t>
  </si>
  <si>
    <t xml:space="preserve">40061</t>
  </si>
  <si>
    <t xml:space="preserve">Hughes County</t>
  </si>
  <si>
    <t xml:space="preserve">40063</t>
  </si>
  <si>
    <t xml:space="preserve">40065</t>
  </si>
  <si>
    <t xml:space="preserve">40067</t>
  </si>
  <si>
    <t xml:space="preserve">40069</t>
  </si>
  <si>
    <t xml:space="preserve">Kay County</t>
  </si>
  <si>
    <t xml:space="preserve">40071</t>
  </si>
  <si>
    <t xml:space="preserve">Kingfisher County</t>
  </si>
  <si>
    <t xml:space="preserve">40073</t>
  </si>
  <si>
    <t xml:space="preserve">40075</t>
  </si>
  <si>
    <t xml:space="preserve">Latimer County</t>
  </si>
  <si>
    <t xml:space="preserve">40077</t>
  </si>
  <si>
    <t xml:space="preserve">Le Flore County</t>
  </si>
  <si>
    <t xml:space="preserve">40079</t>
  </si>
  <si>
    <t xml:space="preserve">40081</t>
  </si>
  <si>
    <t xml:space="preserve">40083</t>
  </si>
  <si>
    <t xml:space="preserve">Love County</t>
  </si>
  <si>
    <t xml:space="preserve">40085</t>
  </si>
  <si>
    <t xml:space="preserve">Major County</t>
  </si>
  <si>
    <t xml:space="preserve">40093</t>
  </si>
  <si>
    <t xml:space="preserve">40095</t>
  </si>
  <si>
    <t xml:space="preserve">Mayes County</t>
  </si>
  <si>
    <t xml:space="preserve">40097</t>
  </si>
  <si>
    <t xml:space="preserve">McClain County</t>
  </si>
  <si>
    <t xml:space="preserve">40087</t>
  </si>
  <si>
    <t xml:space="preserve">McCurtain County</t>
  </si>
  <si>
    <t xml:space="preserve">40089</t>
  </si>
  <si>
    <t xml:space="preserve">40091</t>
  </si>
  <si>
    <t xml:space="preserve">40099</t>
  </si>
  <si>
    <t xml:space="preserve">Muskogee County</t>
  </si>
  <si>
    <t xml:space="preserve">40101</t>
  </si>
  <si>
    <t xml:space="preserve">40103</t>
  </si>
  <si>
    <t xml:space="preserve">Nowata County</t>
  </si>
  <si>
    <t xml:space="preserve">40105</t>
  </si>
  <si>
    <t xml:space="preserve">Okfuskee County</t>
  </si>
  <si>
    <t xml:space="preserve">40107</t>
  </si>
  <si>
    <t xml:space="preserve">Oklahoma County</t>
  </si>
  <si>
    <t xml:space="preserve">40109</t>
  </si>
  <si>
    <t xml:space="preserve">Okmulgee County</t>
  </si>
  <si>
    <t xml:space="preserve">40111</t>
  </si>
  <si>
    <t xml:space="preserve">40113</t>
  </si>
  <si>
    <t xml:space="preserve">40115</t>
  </si>
  <si>
    <t xml:space="preserve">40117</t>
  </si>
  <si>
    <t xml:space="preserve">Payne County</t>
  </si>
  <si>
    <t xml:space="preserve">40119</t>
  </si>
  <si>
    <t xml:space="preserve">Pittsburg County</t>
  </si>
  <si>
    <t xml:space="preserve">40121</t>
  </si>
  <si>
    <t xml:space="preserve">40123</t>
  </si>
  <si>
    <t xml:space="preserve">40125</t>
  </si>
  <si>
    <t xml:space="preserve">Pushmataha County</t>
  </si>
  <si>
    <t xml:space="preserve">40127</t>
  </si>
  <si>
    <t xml:space="preserve">Roger Mills County</t>
  </si>
  <si>
    <t xml:space="preserve">40129</t>
  </si>
  <si>
    <t xml:space="preserve">Rogers County</t>
  </si>
  <si>
    <t xml:space="preserve">40131</t>
  </si>
  <si>
    <t xml:space="preserve">40133</t>
  </si>
  <si>
    <t xml:space="preserve">Sequoyah County</t>
  </si>
  <si>
    <t xml:space="preserve">40135</t>
  </si>
  <si>
    <t xml:space="preserve">40137</t>
  </si>
  <si>
    <t xml:space="preserve">40139</t>
  </si>
  <si>
    <t xml:space="preserve">Tillman County</t>
  </si>
  <si>
    <t xml:space="preserve">40141</t>
  </si>
  <si>
    <t xml:space="preserve">Tulsa County</t>
  </si>
  <si>
    <t xml:space="preserve">40143</t>
  </si>
  <si>
    <t xml:space="preserve">Wagoner County</t>
  </si>
  <si>
    <t xml:space="preserve">40145</t>
  </si>
  <si>
    <t xml:space="preserve">40147</t>
  </si>
  <si>
    <t xml:space="preserve">Washita County</t>
  </si>
  <si>
    <t xml:space="preserve">40149</t>
  </si>
  <si>
    <t xml:space="preserve">Woods County</t>
  </si>
  <si>
    <t xml:space="preserve">40151</t>
  </si>
  <si>
    <t xml:space="preserve">Woodward County</t>
  </si>
  <si>
    <t xml:space="preserve">40153</t>
  </si>
  <si>
    <t xml:space="preserve">Oregon</t>
  </si>
  <si>
    <t xml:space="preserve">41001</t>
  </si>
  <si>
    <t xml:space="preserve">41003</t>
  </si>
  <si>
    <t xml:space="preserve">Clackamas County</t>
  </si>
  <si>
    <t xml:space="preserve">41005</t>
  </si>
  <si>
    <t xml:space="preserve">Clatsop County</t>
  </si>
  <si>
    <t xml:space="preserve">41007</t>
  </si>
  <si>
    <t xml:space="preserve">41009</t>
  </si>
  <si>
    <t xml:space="preserve">41011</t>
  </si>
  <si>
    <t xml:space="preserve">Crook County</t>
  </si>
  <si>
    <t xml:space="preserve">41013</t>
  </si>
  <si>
    <t xml:space="preserve">41015</t>
  </si>
  <si>
    <t xml:space="preserve">Deschutes County</t>
  </si>
  <si>
    <t xml:space="preserve">41017</t>
  </si>
  <si>
    <t xml:space="preserve">41019</t>
  </si>
  <si>
    <t xml:space="preserve">Gilliam County</t>
  </si>
  <si>
    <t xml:space="preserve">41021</t>
  </si>
  <si>
    <t xml:space="preserve">41023</t>
  </si>
  <si>
    <t xml:space="preserve">Harney County</t>
  </si>
  <si>
    <t xml:space="preserve">41025</t>
  </si>
  <si>
    <t xml:space="preserve">Hood River County</t>
  </si>
  <si>
    <t xml:space="preserve">41027</t>
  </si>
  <si>
    <t xml:space="preserve">41029</t>
  </si>
  <si>
    <t xml:space="preserve">41031</t>
  </si>
  <si>
    <t xml:space="preserve">Josephine County</t>
  </si>
  <si>
    <t xml:space="preserve">41033</t>
  </si>
  <si>
    <t xml:space="preserve">Klamath County</t>
  </si>
  <si>
    <t xml:space="preserve">41035</t>
  </si>
  <si>
    <t xml:space="preserve">41037</t>
  </si>
  <si>
    <t xml:space="preserve">41039</t>
  </si>
  <si>
    <t xml:space="preserve">41041</t>
  </si>
  <si>
    <t xml:space="preserve">41043</t>
  </si>
  <si>
    <t xml:space="preserve">Malheur County</t>
  </si>
  <si>
    <t xml:space="preserve">41045</t>
  </si>
  <si>
    <t xml:space="preserve">41047</t>
  </si>
  <si>
    <t xml:space="preserve">41049</t>
  </si>
  <si>
    <t xml:space="preserve">Multnomah County</t>
  </si>
  <si>
    <t xml:space="preserve">41051</t>
  </si>
  <si>
    <t xml:space="preserve">41053</t>
  </si>
  <si>
    <t xml:space="preserve">41055</t>
  </si>
  <si>
    <t xml:space="preserve">Tillamook County</t>
  </si>
  <si>
    <t xml:space="preserve">41057</t>
  </si>
  <si>
    <t xml:space="preserve">Umatilla County</t>
  </si>
  <si>
    <t xml:space="preserve">41059</t>
  </si>
  <si>
    <t xml:space="preserve">41061</t>
  </si>
  <si>
    <t xml:space="preserve">Wallowa County</t>
  </si>
  <si>
    <t xml:space="preserve">41063</t>
  </si>
  <si>
    <t xml:space="preserve">Wasco County</t>
  </si>
  <si>
    <t xml:space="preserve">41065</t>
  </si>
  <si>
    <t xml:space="preserve">41067</t>
  </si>
  <si>
    <t xml:space="preserve">41069</t>
  </si>
  <si>
    <t xml:space="preserve">Yamhill County</t>
  </si>
  <si>
    <t xml:space="preserve">41071</t>
  </si>
  <si>
    <t xml:space="preserve">Pennsylvania</t>
  </si>
  <si>
    <t xml:space="preserve">42001</t>
  </si>
  <si>
    <t xml:space="preserve">Allegheny County</t>
  </si>
  <si>
    <t xml:space="preserve">42003</t>
  </si>
  <si>
    <t xml:space="preserve">Armstrong County</t>
  </si>
  <si>
    <t xml:space="preserve">42005</t>
  </si>
  <si>
    <t xml:space="preserve">42007</t>
  </si>
  <si>
    <t xml:space="preserve">Bedford County</t>
  </si>
  <si>
    <t xml:space="preserve">42009</t>
  </si>
  <si>
    <t xml:space="preserve">Berks County</t>
  </si>
  <si>
    <t xml:space="preserve">42011</t>
  </si>
  <si>
    <t xml:space="preserve">Blair County</t>
  </si>
  <si>
    <t xml:space="preserve">42013</t>
  </si>
  <si>
    <t xml:space="preserve">42015</t>
  </si>
  <si>
    <t xml:space="preserve">Bucks County</t>
  </si>
  <si>
    <t xml:space="preserve">42017</t>
  </si>
  <si>
    <t xml:space="preserve">42019</t>
  </si>
  <si>
    <t xml:space="preserve">Cambria County</t>
  </si>
  <si>
    <t xml:space="preserve">42021</t>
  </si>
  <si>
    <t xml:space="preserve">Cameron County</t>
  </si>
  <si>
    <t xml:space="preserve">42023</t>
  </si>
  <si>
    <t xml:space="preserve">42025</t>
  </si>
  <si>
    <t xml:space="preserve">Centre County</t>
  </si>
  <si>
    <t xml:space="preserve">42027</t>
  </si>
  <si>
    <t xml:space="preserve">Chester County</t>
  </si>
  <si>
    <t xml:space="preserve">42029</t>
  </si>
  <si>
    <t xml:space="preserve">Clarion County</t>
  </si>
  <si>
    <t xml:space="preserve">42031</t>
  </si>
  <si>
    <t xml:space="preserve">Clearfield County</t>
  </si>
  <si>
    <t xml:space="preserve">42033</t>
  </si>
  <si>
    <t xml:space="preserve">42035</t>
  </si>
  <si>
    <t xml:space="preserve">42037</t>
  </si>
  <si>
    <t xml:space="preserve">42039</t>
  </si>
  <si>
    <t xml:space="preserve">42041</t>
  </si>
  <si>
    <t xml:space="preserve">Dauphin County</t>
  </si>
  <si>
    <t xml:space="preserve">42043</t>
  </si>
  <si>
    <t xml:space="preserve">42045</t>
  </si>
  <si>
    <t xml:space="preserve">42047</t>
  </si>
  <si>
    <t xml:space="preserve">42049</t>
  </si>
  <si>
    <t xml:space="preserve">42051</t>
  </si>
  <si>
    <t xml:space="preserve">Forest County</t>
  </si>
  <si>
    <t xml:space="preserve">42053</t>
  </si>
  <si>
    <t xml:space="preserve">42055</t>
  </si>
  <si>
    <t xml:space="preserve">42057</t>
  </si>
  <si>
    <t xml:space="preserve">42059</t>
  </si>
  <si>
    <t xml:space="preserve">Huntingdon County</t>
  </si>
  <si>
    <t xml:space="preserve">42061</t>
  </si>
  <si>
    <t xml:space="preserve">Indiana County</t>
  </si>
  <si>
    <t xml:space="preserve">42063</t>
  </si>
  <si>
    <t xml:space="preserve">42065</t>
  </si>
  <si>
    <t xml:space="preserve">Juniata County</t>
  </si>
  <si>
    <t xml:space="preserve">42067</t>
  </si>
  <si>
    <t xml:space="preserve">Lackawanna County</t>
  </si>
  <si>
    <t xml:space="preserve">42069</t>
  </si>
  <si>
    <t xml:space="preserve">42071</t>
  </si>
  <si>
    <t xml:space="preserve">42073</t>
  </si>
  <si>
    <t xml:space="preserve">Lebanon County</t>
  </si>
  <si>
    <t xml:space="preserve">42075</t>
  </si>
  <si>
    <t xml:space="preserve">Lehigh County</t>
  </si>
  <si>
    <t xml:space="preserve">42077</t>
  </si>
  <si>
    <t xml:space="preserve">Luzerne County</t>
  </si>
  <si>
    <t xml:space="preserve">42079</t>
  </si>
  <si>
    <t xml:space="preserve">Lycoming County</t>
  </si>
  <si>
    <t xml:space="preserve">42081</t>
  </si>
  <si>
    <t xml:space="preserve">McKean County</t>
  </si>
  <si>
    <t xml:space="preserve">42083</t>
  </si>
  <si>
    <t xml:space="preserve">42085</t>
  </si>
  <si>
    <t xml:space="preserve">Mifflin County</t>
  </si>
  <si>
    <t xml:space="preserve">42087</t>
  </si>
  <si>
    <t xml:space="preserve">42089</t>
  </si>
  <si>
    <t xml:space="preserve">42091</t>
  </si>
  <si>
    <t xml:space="preserve">Montour County</t>
  </si>
  <si>
    <t xml:space="preserve">42093</t>
  </si>
  <si>
    <t xml:space="preserve">42095</t>
  </si>
  <si>
    <t xml:space="preserve">Northumberland County</t>
  </si>
  <si>
    <t xml:space="preserve">42097</t>
  </si>
  <si>
    <t xml:space="preserve">42099</t>
  </si>
  <si>
    <t xml:space="preserve">Philadelphia County</t>
  </si>
  <si>
    <t xml:space="preserve">42101</t>
  </si>
  <si>
    <t xml:space="preserve">42103</t>
  </si>
  <si>
    <t xml:space="preserve">Potter County</t>
  </si>
  <si>
    <t xml:space="preserve">42105</t>
  </si>
  <si>
    <t xml:space="preserve">Schuylkill County</t>
  </si>
  <si>
    <t xml:space="preserve">42107</t>
  </si>
  <si>
    <t xml:space="preserve">Snyder County</t>
  </si>
  <si>
    <t xml:space="preserve">42109</t>
  </si>
  <si>
    <t xml:space="preserve">42111</t>
  </si>
  <si>
    <t xml:space="preserve">42113</t>
  </si>
  <si>
    <t xml:space="preserve">Susquehanna County</t>
  </si>
  <si>
    <t xml:space="preserve">42115</t>
  </si>
  <si>
    <t xml:space="preserve">42117</t>
  </si>
  <si>
    <t xml:space="preserve">42119</t>
  </si>
  <si>
    <t xml:space="preserve">Venango County</t>
  </si>
  <si>
    <t xml:space="preserve">42121</t>
  </si>
  <si>
    <t xml:space="preserve">42123</t>
  </si>
  <si>
    <t xml:space="preserve">42125</t>
  </si>
  <si>
    <t xml:space="preserve">42127</t>
  </si>
  <si>
    <t xml:space="preserve">Westmoreland County</t>
  </si>
  <si>
    <t xml:space="preserve">42129</t>
  </si>
  <si>
    <t xml:space="preserve">42131</t>
  </si>
  <si>
    <t xml:space="preserve">42133</t>
  </si>
  <si>
    <t xml:space="preserve">Puerto Rico</t>
  </si>
  <si>
    <t xml:space="preserve">Adjuntas Municipio</t>
  </si>
  <si>
    <t xml:space="preserve">72001</t>
  </si>
  <si>
    <t xml:space="preserve">Aguada Municipio</t>
  </si>
  <si>
    <t xml:space="preserve">72003</t>
  </si>
  <si>
    <t xml:space="preserve">Aguadilla Municipio</t>
  </si>
  <si>
    <t xml:space="preserve">72005</t>
  </si>
  <si>
    <t xml:space="preserve">Aguas Buenas Municipio</t>
  </si>
  <si>
    <t xml:space="preserve">72007</t>
  </si>
  <si>
    <t xml:space="preserve">Aibonito Municipio</t>
  </si>
  <si>
    <t xml:space="preserve">72009</t>
  </si>
  <si>
    <t xml:space="preserve">Arecibo Municipio</t>
  </si>
  <si>
    <t xml:space="preserve">72013</t>
  </si>
  <si>
    <t xml:space="preserve">Arroyo Municipio</t>
  </si>
  <si>
    <t xml:space="preserve">72015</t>
  </si>
  <si>
    <t xml:space="preserve">Añasco Municipio</t>
  </si>
  <si>
    <t xml:space="preserve">72011</t>
  </si>
  <si>
    <t xml:space="preserve">Barceloneta Municipio</t>
  </si>
  <si>
    <t xml:space="preserve">72017</t>
  </si>
  <si>
    <t xml:space="preserve">Barranquitas Municipio</t>
  </si>
  <si>
    <t xml:space="preserve">72019</t>
  </si>
  <si>
    <t xml:space="preserve">Bayamón Municipio</t>
  </si>
  <si>
    <t xml:space="preserve">72021</t>
  </si>
  <si>
    <t xml:space="preserve">Cabo Rojo Municipio</t>
  </si>
  <si>
    <t xml:space="preserve">72023</t>
  </si>
  <si>
    <t xml:space="preserve">Caguas Municipio</t>
  </si>
  <si>
    <t xml:space="preserve">72025</t>
  </si>
  <si>
    <t xml:space="preserve">Camuy Municipio</t>
  </si>
  <si>
    <t xml:space="preserve">72027</t>
  </si>
  <si>
    <t xml:space="preserve">Canóvanas Municipio</t>
  </si>
  <si>
    <t xml:space="preserve">72029</t>
  </si>
  <si>
    <t xml:space="preserve">Carolina Municipio</t>
  </si>
  <si>
    <t xml:space="preserve">72031</t>
  </si>
  <si>
    <t xml:space="preserve">Cataño Municipio</t>
  </si>
  <si>
    <t xml:space="preserve">72033</t>
  </si>
  <si>
    <t xml:space="preserve">Cayey Municipio</t>
  </si>
  <si>
    <t xml:space="preserve">72035</t>
  </si>
  <si>
    <t xml:space="preserve">Ceiba Municipio</t>
  </si>
  <si>
    <t xml:space="preserve">72037</t>
  </si>
  <si>
    <t xml:space="preserve">Ciales Municipio</t>
  </si>
  <si>
    <t xml:space="preserve">72039</t>
  </si>
  <si>
    <t xml:space="preserve">Cidra Municipio</t>
  </si>
  <si>
    <t xml:space="preserve">72041</t>
  </si>
  <si>
    <t xml:space="preserve">Coamo Municipio</t>
  </si>
  <si>
    <t xml:space="preserve">72043</t>
  </si>
  <si>
    <t xml:space="preserve">Comerío Municipio</t>
  </si>
  <si>
    <t xml:space="preserve">72045</t>
  </si>
  <si>
    <t xml:space="preserve">Corozal Municipio</t>
  </si>
  <si>
    <t xml:space="preserve">72047</t>
  </si>
  <si>
    <t xml:space="preserve">Culebra Municipio</t>
  </si>
  <si>
    <t xml:space="preserve">72049</t>
  </si>
  <si>
    <t xml:space="preserve">Dorado Municipio</t>
  </si>
  <si>
    <t xml:space="preserve">72051</t>
  </si>
  <si>
    <t xml:space="preserve">Fajardo Municipio</t>
  </si>
  <si>
    <t xml:space="preserve">72053</t>
  </si>
  <si>
    <t xml:space="preserve">Florida Municipio</t>
  </si>
  <si>
    <t xml:space="preserve">72054</t>
  </si>
  <si>
    <t xml:space="preserve">Guayama Municipio</t>
  </si>
  <si>
    <t xml:space="preserve">72057</t>
  </si>
  <si>
    <t xml:space="preserve">Guayanilla Municipio</t>
  </si>
  <si>
    <t xml:space="preserve">72059</t>
  </si>
  <si>
    <t xml:space="preserve">Guaynabo Municipio</t>
  </si>
  <si>
    <t xml:space="preserve">72061</t>
  </si>
  <si>
    <t xml:space="preserve">Gurabo Municipio</t>
  </si>
  <si>
    <t xml:space="preserve">72063</t>
  </si>
  <si>
    <t xml:space="preserve">Guánica Municipio</t>
  </si>
  <si>
    <t xml:space="preserve">72055</t>
  </si>
  <si>
    <t xml:space="preserve">Hatillo Municipio</t>
  </si>
  <si>
    <t xml:space="preserve">72065</t>
  </si>
  <si>
    <t xml:space="preserve">Hormigueros Municipio</t>
  </si>
  <si>
    <t xml:space="preserve">72067</t>
  </si>
  <si>
    <t xml:space="preserve">Humacao Municipio</t>
  </si>
  <si>
    <t xml:space="preserve">72069</t>
  </si>
  <si>
    <t xml:space="preserve">Isabela Municipio</t>
  </si>
  <si>
    <t xml:space="preserve">72071</t>
  </si>
  <si>
    <t xml:space="preserve">Jayuya Municipio</t>
  </si>
  <si>
    <t xml:space="preserve">72073</t>
  </si>
  <si>
    <t xml:space="preserve">Juana Díaz Municipio</t>
  </si>
  <si>
    <t xml:space="preserve">72075</t>
  </si>
  <si>
    <t xml:space="preserve">Juncos Municipio</t>
  </si>
  <si>
    <t xml:space="preserve">72077</t>
  </si>
  <si>
    <t xml:space="preserve">Lajas Municipio</t>
  </si>
  <si>
    <t xml:space="preserve">72079</t>
  </si>
  <si>
    <t xml:space="preserve">Lares Municipio</t>
  </si>
  <si>
    <t xml:space="preserve">72081</t>
  </si>
  <si>
    <t xml:space="preserve">Las Marías Municipio</t>
  </si>
  <si>
    <t xml:space="preserve">72083</t>
  </si>
  <si>
    <t xml:space="preserve">Las Piedras Municipio</t>
  </si>
  <si>
    <t xml:space="preserve">72085</t>
  </si>
  <si>
    <t xml:space="preserve">Loíza Municipio</t>
  </si>
  <si>
    <t xml:space="preserve">72087</t>
  </si>
  <si>
    <t xml:space="preserve">Luquillo Municipio</t>
  </si>
  <si>
    <t xml:space="preserve">72089</t>
  </si>
  <si>
    <t xml:space="preserve">Manatí Municipio</t>
  </si>
  <si>
    <t xml:space="preserve">72091</t>
  </si>
  <si>
    <t xml:space="preserve">Maricao Municipio</t>
  </si>
  <si>
    <t xml:space="preserve">72093</t>
  </si>
  <si>
    <t xml:space="preserve">Maunabo Municipio</t>
  </si>
  <si>
    <t xml:space="preserve">72095</t>
  </si>
  <si>
    <t xml:space="preserve">Mayagüez Municipio</t>
  </si>
  <si>
    <t xml:space="preserve">72097</t>
  </si>
  <si>
    <t xml:space="preserve">Moca Municipio</t>
  </si>
  <si>
    <t xml:space="preserve">72099</t>
  </si>
  <si>
    <t xml:space="preserve">Morovis Municipio</t>
  </si>
  <si>
    <t xml:space="preserve">72101</t>
  </si>
  <si>
    <t xml:space="preserve">Naguabo Municipio</t>
  </si>
  <si>
    <t xml:space="preserve">72103</t>
  </si>
  <si>
    <t xml:space="preserve">Naranjito Municipio</t>
  </si>
  <si>
    <t xml:space="preserve">72105</t>
  </si>
  <si>
    <t xml:space="preserve">Orocovis Municipio</t>
  </si>
  <si>
    <t xml:space="preserve">72107</t>
  </si>
  <si>
    <t xml:space="preserve">Patillas Municipio</t>
  </si>
  <si>
    <t xml:space="preserve">72109</t>
  </si>
  <si>
    <t xml:space="preserve">Peñuelas Municipio</t>
  </si>
  <si>
    <t xml:space="preserve">72111</t>
  </si>
  <si>
    <t xml:space="preserve">Ponce Municipio</t>
  </si>
  <si>
    <t xml:space="preserve">72113</t>
  </si>
  <si>
    <t xml:space="preserve">Quebradillas Municipio</t>
  </si>
  <si>
    <t xml:space="preserve">72115</t>
  </si>
  <si>
    <t xml:space="preserve">Rincón Municipio</t>
  </si>
  <si>
    <t xml:space="preserve">72117</t>
  </si>
  <si>
    <t xml:space="preserve">Río Grande Municipio</t>
  </si>
  <si>
    <t xml:space="preserve">72119</t>
  </si>
  <si>
    <t xml:space="preserve">Sabana Grande Municipio</t>
  </si>
  <si>
    <t xml:space="preserve">72121</t>
  </si>
  <si>
    <t xml:space="preserve">Salinas Municipio</t>
  </si>
  <si>
    <t xml:space="preserve">72123</t>
  </si>
  <si>
    <t xml:space="preserve">San Germán Municipio</t>
  </si>
  <si>
    <t xml:space="preserve">72125</t>
  </si>
  <si>
    <t xml:space="preserve">San Juan Municipio</t>
  </si>
  <si>
    <t xml:space="preserve">72127</t>
  </si>
  <si>
    <t xml:space="preserve">San Lorenzo Municipio</t>
  </si>
  <si>
    <t xml:space="preserve">72129</t>
  </si>
  <si>
    <t xml:space="preserve">San Sebastián Municipio</t>
  </si>
  <si>
    <t xml:space="preserve">72131</t>
  </si>
  <si>
    <t xml:space="preserve">Santa Isabel Municipio</t>
  </si>
  <si>
    <t xml:space="preserve">72133</t>
  </si>
  <si>
    <t xml:space="preserve">Toa Alta Municipio</t>
  </si>
  <si>
    <t xml:space="preserve">72135</t>
  </si>
  <si>
    <t xml:space="preserve">Toa Baja Municipio</t>
  </si>
  <si>
    <t xml:space="preserve">72137</t>
  </si>
  <si>
    <t xml:space="preserve">Trujillo Alto Municipio</t>
  </si>
  <si>
    <t xml:space="preserve">72139</t>
  </si>
  <si>
    <t xml:space="preserve">Utuado Municipio</t>
  </si>
  <si>
    <t xml:space="preserve">72141</t>
  </si>
  <si>
    <t xml:space="preserve">Vega Alta Municipio</t>
  </si>
  <si>
    <t xml:space="preserve">72143</t>
  </si>
  <si>
    <t xml:space="preserve">Vega Baja Municipio</t>
  </si>
  <si>
    <t xml:space="preserve">72145</t>
  </si>
  <si>
    <t xml:space="preserve">Vieques Municipio</t>
  </si>
  <si>
    <t xml:space="preserve">72147</t>
  </si>
  <si>
    <t xml:space="preserve">Villalba Municipio</t>
  </si>
  <si>
    <t xml:space="preserve">72149</t>
  </si>
  <si>
    <t xml:space="preserve">Yabucoa Municipio</t>
  </si>
  <si>
    <t xml:space="preserve">72151</t>
  </si>
  <si>
    <t xml:space="preserve">Yauco Municipio</t>
  </si>
  <si>
    <t xml:space="preserve">72153</t>
  </si>
  <si>
    <t xml:space="preserve">Rhode Island</t>
  </si>
  <si>
    <t xml:space="preserve">44001</t>
  </si>
  <si>
    <t xml:space="preserve">44003</t>
  </si>
  <si>
    <t xml:space="preserve">Newport County</t>
  </si>
  <si>
    <t xml:space="preserve">44005</t>
  </si>
  <si>
    <t xml:space="preserve">Providence County</t>
  </si>
  <si>
    <t xml:space="preserve">44007</t>
  </si>
  <si>
    <t xml:space="preserve">44009</t>
  </si>
  <si>
    <t xml:space="preserve">South Carolina</t>
  </si>
  <si>
    <t xml:space="preserve">Abbeville County</t>
  </si>
  <si>
    <t xml:space="preserve">45001</t>
  </si>
  <si>
    <t xml:space="preserve">Aiken County</t>
  </si>
  <si>
    <t xml:space="preserve">45003</t>
  </si>
  <si>
    <t xml:space="preserve">Allendale County</t>
  </si>
  <si>
    <t xml:space="preserve">45005</t>
  </si>
  <si>
    <t xml:space="preserve">45007</t>
  </si>
  <si>
    <t xml:space="preserve">Bamberg County</t>
  </si>
  <si>
    <t xml:space="preserve">45009</t>
  </si>
  <si>
    <t xml:space="preserve">Barnwell County</t>
  </si>
  <si>
    <t xml:space="preserve">45011</t>
  </si>
  <si>
    <t xml:space="preserve">45013</t>
  </si>
  <si>
    <t xml:space="preserve">Berkeley County</t>
  </si>
  <si>
    <t xml:space="preserve">45015</t>
  </si>
  <si>
    <t xml:space="preserve">45017</t>
  </si>
  <si>
    <t xml:space="preserve">Charleston County</t>
  </si>
  <si>
    <t xml:space="preserve">45019</t>
  </si>
  <si>
    <t xml:space="preserve">45021</t>
  </si>
  <si>
    <t xml:space="preserve">45023</t>
  </si>
  <si>
    <t xml:space="preserve">Chesterfield County</t>
  </si>
  <si>
    <t xml:space="preserve">45025</t>
  </si>
  <si>
    <t xml:space="preserve">Clarendon County</t>
  </si>
  <si>
    <t xml:space="preserve">45027</t>
  </si>
  <si>
    <t xml:space="preserve">Colleton County</t>
  </si>
  <si>
    <t xml:space="preserve">45029</t>
  </si>
  <si>
    <t xml:space="preserve">Darlington County</t>
  </si>
  <si>
    <t xml:space="preserve">45031</t>
  </si>
  <si>
    <t xml:space="preserve">Dillon County</t>
  </si>
  <si>
    <t xml:space="preserve">45033</t>
  </si>
  <si>
    <t xml:space="preserve">45035</t>
  </si>
  <si>
    <t xml:space="preserve">Edgefield County</t>
  </si>
  <si>
    <t xml:space="preserve">45037</t>
  </si>
  <si>
    <t xml:space="preserve">45039</t>
  </si>
  <si>
    <t xml:space="preserve">Florence County</t>
  </si>
  <si>
    <t xml:space="preserve">45041</t>
  </si>
  <si>
    <t xml:space="preserve">Georgetown County</t>
  </si>
  <si>
    <t xml:space="preserve">45043</t>
  </si>
  <si>
    <t xml:space="preserve">Greenville County</t>
  </si>
  <si>
    <t xml:space="preserve">45045</t>
  </si>
  <si>
    <t xml:space="preserve">45047</t>
  </si>
  <si>
    <t xml:space="preserve">Hampton County</t>
  </si>
  <si>
    <t xml:space="preserve">45049</t>
  </si>
  <si>
    <t xml:space="preserve">Horry County</t>
  </si>
  <si>
    <t xml:space="preserve">45051</t>
  </si>
  <si>
    <t xml:space="preserve">45053</t>
  </si>
  <si>
    <t xml:space="preserve">Kershaw County</t>
  </si>
  <si>
    <t xml:space="preserve">45055</t>
  </si>
  <si>
    <t xml:space="preserve">45057</t>
  </si>
  <si>
    <t xml:space="preserve">45059</t>
  </si>
  <si>
    <t xml:space="preserve">45061</t>
  </si>
  <si>
    <t xml:space="preserve">Lexington County</t>
  </si>
  <si>
    <t xml:space="preserve">45063</t>
  </si>
  <si>
    <t xml:space="preserve">45067</t>
  </si>
  <si>
    <t xml:space="preserve">Marlboro County</t>
  </si>
  <si>
    <t xml:space="preserve">45069</t>
  </si>
  <si>
    <t xml:space="preserve">McCormick County</t>
  </si>
  <si>
    <t xml:space="preserve">45065</t>
  </si>
  <si>
    <t xml:space="preserve">Newberry County</t>
  </si>
  <si>
    <t xml:space="preserve">45071</t>
  </si>
  <si>
    <t xml:space="preserve">45073</t>
  </si>
  <si>
    <t xml:space="preserve">Orangeburg County</t>
  </si>
  <si>
    <t xml:space="preserve">45075</t>
  </si>
  <si>
    <t xml:space="preserve">45077</t>
  </si>
  <si>
    <t xml:space="preserve">45079</t>
  </si>
  <si>
    <t xml:space="preserve">Saluda County</t>
  </si>
  <si>
    <t xml:space="preserve">45081</t>
  </si>
  <si>
    <t xml:space="preserve">Spartanburg County</t>
  </si>
  <si>
    <t xml:space="preserve">45083</t>
  </si>
  <si>
    <t xml:space="preserve">45085</t>
  </si>
  <si>
    <t xml:space="preserve">45087</t>
  </si>
  <si>
    <t xml:space="preserve">Williamsburg County</t>
  </si>
  <si>
    <t xml:space="preserve">45089</t>
  </si>
  <si>
    <t xml:space="preserve">45091</t>
  </si>
  <si>
    <t xml:space="preserve">South Dakota</t>
  </si>
  <si>
    <t xml:space="preserve">Aurora County</t>
  </si>
  <si>
    <t xml:space="preserve">46003</t>
  </si>
  <si>
    <t xml:space="preserve">Beadle County</t>
  </si>
  <si>
    <t xml:space="preserve">46005</t>
  </si>
  <si>
    <t xml:space="preserve">Bennett County</t>
  </si>
  <si>
    <t xml:space="preserve">46007</t>
  </si>
  <si>
    <t xml:space="preserve">Bon Homme County</t>
  </si>
  <si>
    <t xml:space="preserve">46009</t>
  </si>
  <si>
    <t xml:space="preserve">Brookings County</t>
  </si>
  <si>
    <t xml:space="preserve">46011</t>
  </si>
  <si>
    <t xml:space="preserve">46013</t>
  </si>
  <si>
    <t xml:space="preserve">Brule County</t>
  </si>
  <si>
    <t xml:space="preserve">46015</t>
  </si>
  <si>
    <t xml:space="preserve">46017</t>
  </si>
  <si>
    <t xml:space="preserve">46019</t>
  </si>
  <si>
    <t xml:space="preserve">46021</t>
  </si>
  <si>
    <t xml:space="preserve">Charles Mix County</t>
  </si>
  <si>
    <t xml:space="preserve">46023</t>
  </si>
  <si>
    <t xml:space="preserve">46025</t>
  </si>
  <si>
    <t xml:space="preserve">46027</t>
  </si>
  <si>
    <t xml:space="preserve">Codington County</t>
  </si>
  <si>
    <t xml:space="preserve">46029</t>
  </si>
  <si>
    <t xml:space="preserve">Corson County</t>
  </si>
  <si>
    <t xml:space="preserve">46031</t>
  </si>
  <si>
    <t xml:space="preserve">46033</t>
  </si>
  <si>
    <t xml:space="preserve">Davison County</t>
  </si>
  <si>
    <t xml:space="preserve">46035</t>
  </si>
  <si>
    <t xml:space="preserve">Day County</t>
  </si>
  <si>
    <t xml:space="preserve">46037</t>
  </si>
  <si>
    <t xml:space="preserve">46039</t>
  </si>
  <si>
    <t xml:space="preserve">46041</t>
  </si>
  <si>
    <t xml:space="preserve">46043</t>
  </si>
  <si>
    <t xml:space="preserve">Edmunds County</t>
  </si>
  <si>
    <t xml:space="preserve">46045</t>
  </si>
  <si>
    <t xml:space="preserve">Fall River County</t>
  </si>
  <si>
    <t xml:space="preserve">46047</t>
  </si>
  <si>
    <t xml:space="preserve">Faulk County</t>
  </si>
  <si>
    <t xml:space="preserve">46049</t>
  </si>
  <si>
    <t xml:space="preserve">46051</t>
  </si>
  <si>
    <t xml:space="preserve">Gregory County</t>
  </si>
  <si>
    <t xml:space="preserve">46053</t>
  </si>
  <si>
    <t xml:space="preserve">Haakon County</t>
  </si>
  <si>
    <t xml:space="preserve">46055</t>
  </si>
  <si>
    <t xml:space="preserve">Hamlin County</t>
  </si>
  <si>
    <t xml:space="preserve">46057</t>
  </si>
  <si>
    <t xml:space="preserve">Hand County</t>
  </si>
  <si>
    <t xml:space="preserve">46059</t>
  </si>
  <si>
    <t xml:space="preserve">Hanson County</t>
  </si>
  <si>
    <t xml:space="preserve">46061</t>
  </si>
  <si>
    <t xml:space="preserve">46063</t>
  </si>
  <si>
    <t xml:space="preserve">46065</t>
  </si>
  <si>
    <t xml:space="preserve">Hutchinson County</t>
  </si>
  <si>
    <t xml:space="preserve">46067</t>
  </si>
  <si>
    <t xml:space="preserve">46069</t>
  </si>
  <si>
    <t xml:space="preserve">46071</t>
  </si>
  <si>
    <t xml:space="preserve">Jerauld County</t>
  </si>
  <si>
    <t xml:space="preserve">46073</t>
  </si>
  <si>
    <t xml:space="preserve">46075</t>
  </si>
  <si>
    <t xml:space="preserve">Kingsbury County</t>
  </si>
  <si>
    <t xml:space="preserve">46077</t>
  </si>
  <si>
    <t xml:space="preserve">46079</t>
  </si>
  <si>
    <t xml:space="preserve">46081</t>
  </si>
  <si>
    <t xml:space="preserve">46083</t>
  </si>
  <si>
    <t xml:space="preserve">Lyman County</t>
  </si>
  <si>
    <t xml:space="preserve">46085</t>
  </si>
  <si>
    <t xml:space="preserve">46091</t>
  </si>
  <si>
    <t xml:space="preserve">McCook County</t>
  </si>
  <si>
    <t xml:space="preserve">46087</t>
  </si>
  <si>
    <t xml:space="preserve">46089</t>
  </si>
  <si>
    <t xml:space="preserve">46093</t>
  </si>
  <si>
    <t xml:space="preserve">Mellette County</t>
  </si>
  <si>
    <t xml:space="preserve">46095</t>
  </si>
  <si>
    <t xml:space="preserve">Miner County</t>
  </si>
  <si>
    <t xml:space="preserve">46097</t>
  </si>
  <si>
    <t xml:space="preserve">Minnehaha County</t>
  </si>
  <si>
    <t xml:space="preserve">46099</t>
  </si>
  <si>
    <t xml:space="preserve">Moody County</t>
  </si>
  <si>
    <t xml:space="preserve">46101</t>
  </si>
  <si>
    <t xml:space="preserve">Oglala Lakota County</t>
  </si>
  <si>
    <t xml:space="preserve">46102</t>
  </si>
  <si>
    <t xml:space="preserve">46103</t>
  </si>
  <si>
    <t xml:space="preserve">46105</t>
  </si>
  <si>
    <t xml:space="preserve">46107</t>
  </si>
  <si>
    <t xml:space="preserve">Roberts County</t>
  </si>
  <si>
    <t xml:space="preserve">46109</t>
  </si>
  <si>
    <t xml:space="preserve">Sanborn County</t>
  </si>
  <si>
    <t xml:space="preserve">46111</t>
  </si>
  <si>
    <t xml:space="preserve">Spink County</t>
  </si>
  <si>
    <t xml:space="preserve">46115</t>
  </si>
  <si>
    <t xml:space="preserve">Stanley County</t>
  </si>
  <si>
    <t xml:space="preserve">46117</t>
  </si>
  <si>
    <t xml:space="preserve">Sully County</t>
  </si>
  <si>
    <t xml:space="preserve">46119</t>
  </si>
  <si>
    <t xml:space="preserve">46121</t>
  </si>
  <si>
    <t xml:space="preserve">Tripp County</t>
  </si>
  <si>
    <t xml:space="preserve">46123</t>
  </si>
  <si>
    <t xml:space="preserve">46125</t>
  </si>
  <si>
    <t xml:space="preserve">46127</t>
  </si>
  <si>
    <t xml:space="preserve">Walworth County</t>
  </si>
  <si>
    <t xml:space="preserve">46129</t>
  </si>
  <si>
    <t xml:space="preserve">Yankton County</t>
  </si>
  <si>
    <t xml:space="preserve">46135</t>
  </si>
  <si>
    <t xml:space="preserve">Ziebach County</t>
  </si>
  <si>
    <t xml:space="preserve">46137</t>
  </si>
  <si>
    <t xml:space="preserve">Tennessee</t>
  </si>
  <si>
    <t xml:space="preserve">47001</t>
  </si>
  <si>
    <t xml:space="preserve">47003</t>
  </si>
  <si>
    <t xml:space="preserve">47005</t>
  </si>
  <si>
    <t xml:space="preserve">Bledsoe County</t>
  </si>
  <si>
    <t xml:space="preserve">47007</t>
  </si>
  <si>
    <t xml:space="preserve">47009</t>
  </si>
  <si>
    <t xml:space="preserve">47011</t>
  </si>
  <si>
    <t xml:space="preserve">47013</t>
  </si>
  <si>
    <t xml:space="preserve">Cannon County</t>
  </si>
  <si>
    <t xml:space="preserve">47015</t>
  </si>
  <si>
    <t xml:space="preserve">47017</t>
  </si>
  <si>
    <t xml:space="preserve">47019</t>
  </si>
  <si>
    <t xml:space="preserve">Cheatham County</t>
  </si>
  <si>
    <t xml:space="preserve">47021</t>
  </si>
  <si>
    <t xml:space="preserve">47023</t>
  </si>
  <si>
    <t xml:space="preserve">47025</t>
  </si>
  <si>
    <t xml:space="preserve">47027</t>
  </si>
  <si>
    <t xml:space="preserve">Cocke County</t>
  </si>
  <si>
    <t xml:space="preserve">47029</t>
  </si>
  <si>
    <t xml:space="preserve">47031</t>
  </si>
  <si>
    <t xml:space="preserve">Crockett County</t>
  </si>
  <si>
    <t xml:space="preserve">47033</t>
  </si>
  <si>
    <t xml:space="preserve">47035</t>
  </si>
  <si>
    <t xml:space="preserve">47037</t>
  </si>
  <si>
    <t xml:space="preserve">47041</t>
  </si>
  <si>
    <t xml:space="preserve">47039</t>
  </si>
  <si>
    <t xml:space="preserve">Dickson County</t>
  </si>
  <si>
    <t xml:space="preserve">47043</t>
  </si>
  <si>
    <t xml:space="preserve">Dyer County</t>
  </si>
  <si>
    <t xml:space="preserve">47045</t>
  </si>
  <si>
    <t xml:space="preserve">47047</t>
  </si>
  <si>
    <t xml:space="preserve">Fentress County</t>
  </si>
  <si>
    <t xml:space="preserve">47049</t>
  </si>
  <si>
    <t xml:space="preserve">47051</t>
  </si>
  <si>
    <t xml:space="preserve">47053</t>
  </si>
  <si>
    <t xml:space="preserve">Giles County</t>
  </si>
  <si>
    <t xml:space="preserve">47055</t>
  </si>
  <si>
    <t xml:space="preserve">Grainger County</t>
  </si>
  <si>
    <t xml:space="preserve">47057</t>
  </si>
  <si>
    <t xml:space="preserve">47059</t>
  </si>
  <si>
    <t xml:space="preserve">47061</t>
  </si>
  <si>
    <t xml:space="preserve">Hamblen County</t>
  </si>
  <si>
    <t xml:space="preserve">47063</t>
  </si>
  <si>
    <t xml:space="preserve">47065</t>
  </si>
  <si>
    <t xml:space="preserve">47067</t>
  </si>
  <si>
    <t xml:space="preserve">Hardeman County</t>
  </si>
  <si>
    <t xml:space="preserve">47069</t>
  </si>
  <si>
    <t xml:space="preserve">47071</t>
  </si>
  <si>
    <t xml:space="preserve">Hawkins County</t>
  </si>
  <si>
    <t xml:space="preserve">47073</t>
  </si>
  <si>
    <t xml:space="preserve">47075</t>
  </si>
  <si>
    <t xml:space="preserve">47077</t>
  </si>
  <si>
    <t xml:space="preserve">47079</t>
  </si>
  <si>
    <t xml:space="preserve">47081</t>
  </si>
  <si>
    <t xml:space="preserve">47083</t>
  </si>
  <si>
    <t xml:space="preserve">47085</t>
  </si>
  <si>
    <t xml:space="preserve">47087</t>
  </si>
  <si>
    <t xml:space="preserve">47089</t>
  </si>
  <si>
    <t xml:space="preserve">47091</t>
  </si>
  <si>
    <t xml:space="preserve">47093</t>
  </si>
  <si>
    <t xml:space="preserve">47095</t>
  </si>
  <si>
    <t xml:space="preserve">47097</t>
  </si>
  <si>
    <t xml:space="preserve">47099</t>
  </si>
  <si>
    <t xml:space="preserve">47101</t>
  </si>
  <si>
    <t xml:space="preserve">47103</t>
  </si>
  <si>
    <t xml:space="preserve">Loudon County</t>
  </si>
  <si>
    <t xml:space="preserve">47105</t>
  </si>
  <si>
    <t xml:space="preserve">47111</t>
  </si>
  <si>
    <t xml:space="preserve">47113</t>
  </si>
  <si>
    <t xml:space="preserve">47115</t>
  </si>
  <si>
    <t xml:space="preserve">47117</t>
  </si>
  <si>
    <t xml:space="preserve">Maury County</t>
  </si>
  <si>
    <t xml:space="preserve">47119</t>
  </si>
  <si>
    <t xml:space="preserve">McMinn County</t>
  </si>
  <si>
    <t xml:space="preserve">47107</t>
  </si>
  <si>
    <t xml:space="preserve">McNairy County</t>
  </si>
  <si>
    <t xml:space="preserve">47109</t>
  </si>
  <si>
    <t xml:space="preserve">47121</t>
  </si>
  <si>
    <t xml:space="preserve">47123</t>
  </si>
  <si>
    <t xml:space="preserve">47125</t>
  </si>
  <si>
    <t xml:space="preserve">47127</t>
  </si>
  <si>
    <t xml:space="preserve">47129</t>
  </si>
  <si>
    <t xml:space="preserve">Obion County</t>
  </si>
  <si>
    <t xml:space="preserve">47131</t>
  </si>
  <si>
    <t xml:space="preserve">Overton County</t>
  </si>
  <si>
    <t xml:space="preserve">47133</t>
  </si>
  <si>
    <t xml:space="preserve">47135</t>
  </si>
  <si>
    <t xml:space="preserve">Pickett County</t>
  </si>
  <si>
    <t xml:space="preserve">47137</t>
  </si>
  <si>
    <t xml:space="preserve">47139</t>
  </si>
  <si>
    <t xml:space="preserve">47141</t>
  </si>
  <si>
    <t xml:space="preserve">Rhea County</t>
  </si>
  <si>
    <t xml:space="preserve">47143</t>
  </si>
  <si>
    <t xml:space="preserve">Roane County</t>
  </si>
  <si>
    <t xml:space="preserve">47145</t>
  </si>
  <si>
    <t xml:space="preserve">47147</t>
  </si>
  <si>
    <t xml:space="preserve">47149</t>
  </si>
  <si>
    <t xml:space="preserve">47151</t>
  </si>
  <si>
    <t xml:space="preserve">Sequatchie County</t>
  </si>
  <si>
    <t xml:space="preserve">47153</t>
  </si>
  <si>
    <t xml:space="preserve">47155</t>
  </si>
  <si>
    <t xml:space="preserve">47157</t>
  </si>
  <si>
    <t xml:space="preserve">47159</t>
  </si>
  <si>
    <t xml:space="preserve">47161</t>
  </si>
  <si>
    <t xml:space="preserve">47163</t>
  </si>
  <si>
    <t xml:space="preserve">47165</t>
  </si>
  <si>
    <t xml:space="preserve">47167</t>
  </si>
  <si>
    <t xml:space="preserve">Trousdale County</t>
  </si>
  <si>
    <t xml:space="preserve">47169</t>
  </si>
  <si>
    <t xml:space="preserve">Unicoi County</t>
  </si>
  <si>
    <t xml:space="preserve">47171</t>
  </si>
  <si>
    <t xml:space="preserve">47173</t>
  </si>
  <si>
    <t xml:space="preserve">47175</t>
  </si>
  <si>
    <t xml:space="preserve">47177</t>
  </si>
  <si>
    <t xml:space="preserve">47179</t>
  </si>
  <si>
    <t xml:space="preserve">47181</t>
  </si>
  <si>
    <t xml:space="preserve">Weakley County</t>
  </si>
  <si>
    <t xml:space="preserve">47183</t>
  </si>
  <si>
    <t xml:space="preserve">47185</t>
  </si>
  <si>
    <t xml:space="preserve">47187</t>
  </si>
  <si>
    <t xml:space="preserve">47189</t>
  </si>
  <si>
    <t xml:space="preserve">Texas</t>
  </si>
  <si>
    <t xml:space="preserve">48001</t>
  </si>
  <si>
    <t xml:space="preserve">Andrews County</t>
  </si>
  <si>
    <t xml:space="preserve">48003</t>
  </si>
  <si>
    <t xml:space="preserve">Angelina County</t>
  </si>
  <si>
    <t xml:space="preserve">48005</t>
  </si>
  <si>
    <t xml:space="preserve">Aransas County</t>
  </si>
  <si>
    <t xml:space="preserve">48007</t>
  </si>
  <si>
    <t xml:space="preserve">Archer County</t>
  </si>
  <si>
    <t xml:space="preserve">48009</t>
  </si>
  <si>
    <t xml:space="preserve">48011</t>
  </si>
  <si>
    <t xml:space="preserve">Atascosa County</t>
  </si>
  <si>
    <t xml:space="preserve">48013</t>
  </si>
  <si>
    <t xml:space="preserve">Austin County</t>
  </si>
  <si>
    <t xml:space="preserve">48015</t>
  </si>
  <si>
    <t xml:space="preserve">Bailey County</t>
  </si>
  <si>
    <t xml:space="preserve">48017</t>
  </si>
  <si>
    <t xml:space="preserve">Bandera County</t>
  </si>
  <si>
    <t xml:space="preserve">48019</t>
  </si>
  <si>
    <t xml:space="preserve">Bastrop County</t>
  </si>
  <si>
    <t xml:space="preserve">48021</t>
  </si>
  <si>
    <t xml:space="preserve">Baylor County</t>
  </si>
  <si>
    <t xml:space="preserve">48023</t>
  </si>
  <si>
    <t xml:space="preserve">Bee County</t>
  </si>
  <si>
    <t xml:space="preserve">48025</t>
  </si>
  <si>
    <t xml:space="preserve">48027</t>
  </si>
  <si>
    <t xml:space="preserve">Bexar County</t>
  </si>
  <si>
    <t xml:space="preserve">48029</t>
  </si>
  <si>
    <t xml:space="preserve">Blanco County</t>
  </si>
  <si>
    <t xml:space="preserve">48031</t>
  </si>
  <si>
    <t xml:space="preserve">Borden County</t>
  </si>
  <si>
    <t xml:space="preserve">48033</t>
  </si>
  <si>
    <t xml:space="preserve">Bosque County</t>
  </si>
  <si>
    <t xml:space="preserve">48035</t>
  </si>
  <si>
    <t xml:space="preserve">Bowie County</t>
  </si>
  <si>
    <t xml:space="preserve">48037</t>
  </si>
  <si>
    <t xml:space="preserve">Brazoria County</t>
  </si>
  <si>
    <t xml:space="preserve">48039</t>
  </si>
  <si>
    <t xml:space="preserve">Brazos County</t>
  </si>
  <si>
    <t xml:space="preserve">48041</t>
  </si>
  <si>
    <t xml:space="preserve">Brewster County</t>
  </si>
  <si>
    <t xml:space="preserve">48043</t>
  </si>
  <si>
    <t xml:space="preserve">Briscoe County</t>
  </si>
  <si>
    <t xml:space="preserve">48045</t>
  </si>
  <si>
    <t xml:space="preserve">48047</t>
  </si>
  <si>
    <t xml:space="preserve">48049</t>
  </si>
  <si>
    <t xml:space="preserve">Burleson County</t>
  </si>
  <si>
    <t xml:space="preserve">48051</t>
  </si>
  <si>
    <t xml:space="preserve">Burnet County</t>
  </si>
  <si>
    <t xml:space="preserve">48053</t>
  </si>
  <si>
    <t xml:space="preserve">48055</t>
  </si>
  <si>
    <t xml:space="preserve">48057</t>
  </si>
  <si>
    <t xml:space="preserve">Callahan County</t>
  </si>
  <si>
    <t xml:space="preserve">48059</t>
  </si>
  <si>
    <t xml:space="preserve">48061</t>
  </si>
  <si>
    <t xml:space="preserve">Camp County</t>
  </si>
  <si>
    <t xml:space="preserve">48063</t>
  </si>
  <si>
    <t xml:space="preserve">Carson County</t>
  </si>
  <si>
    <t xml:space="preserve">48065</t>
  </si>
  <si>
    <t xml:space="preserve">48067</t>
  </si>
  <si>
    <t xml:space="preserve">Castro County</t>
  </si>
  <si>
    <t xml:space="preserve">48069</t>
  </si>
  <si>
    <t xml:space="preserve">48071</t>
  </si>
  <si>
    <t xml:space="preserve">48073</t>
  </si>
  <si>
    <t xml:space="preserve">Childress County</t>
  </si>
  <si>
    <t xml:space="preserve">48075</t>
  </si>
  <si>
    <t xml:space="preserve">48077</t>
  </si>
  <si>
    <t xml:space="preserve">Cochran County</t>
  </si>
  <si>
    <t xml:space="preserve">48079</t>
  </si>
  <si>
    <t xml:space="preserve">Coke County</t>
  </si>
  <si>
    <t xml:space="preserve">48081</t>
  </si>
  <si>
    <t xml:space="preserve">Coleman County</t>
  </si>
  <si>
    <t xml:space="preserve">48083</t>
  </si>
  <si>
    <t xml:space="preserve">Collin County</t>
  </si>
  <si>
    <t xml:space="preserve">48085</t>
  </si>
  <si>
    <t xml:space="preserve">Collingsworth County</t>
  </si>
  <si>
    <t xml:space="preserve">48087</t>
  </si>
  <si>
    <t xml:space="preserve">Colorado County</t>
  </si>
  <si>
    <t xml:space="preserve">48089</t>
  </si>
  <si>
    <t xml:space="preserve">Comal County</t>
  </si>
  <si>
    <t xml:space="preserve">48091</t>
  </si>
  <si>
    <t xml:space="preserve">48093</t>
  </si>
  <si>
    <t xml:space="preserve">Concho County</t>
  </si>
  <si>
    <t xml:space="preserve">48095</t>
  </si>
  <si>
    <t xml:space="preserve">Cooke County</t>
  </si>
  <si>
    <t xml:space="preserve">48097</t>
  </si>
  <si>
    <t xml:space="preserve">Coryell County</t>
  </si>
  <si>
    <t xml:space="preserve">48099</t>
  </si>
  <si>
    <t xml:space="preserve">Cottle County</t>
  </si>
  <si>
    <t xml:space="preserve">48101</t>
  </si>
  <si>
    <t xml:space="preserve">Crane County</t>
  </si>
  <si>
    <t xml:space="preserve">48103</t>
  </si>
  <si>
    <t xml:space="preserve">48105</t>
  </si>
  <si>
    <t xml:space="preserve">Crosby County</t>
  </si>
  <si>
    <t xml:space="preserve">48107</t>
  </si>
  <si>
    <t xml:space="preserve">Culberson County</t>
  </si>
  <si>
    <t xml:space="preserve">48109</t>
  </si>
  <si>
    <t xml:space="preserve">Dallam County</t>
  </si>
  <si>
    <t xml:space="preserve">48111</t>
  </si>
  <si>
    <t xml:space="preserve">48113</t>
  </si>
  <si>
    <t xml:space="preserve">48115</t>
  </si>
  <si>
    <t xml:space="preserve">DeWitt County</t>
  </si>
  <si>
    <t xml:space="preserve">48123</t>
  </si>
  <si>
    <t xml:space="preserve">Deaf Smith County</t>
  </si>
  <si>
    <t xml:space="preserve">48117</t>
  </si>
  <si>
    <t xml:space="preserve">48119</t>
  </si>
  <si>
    <t xml:space="preserve">Denton County</t>
  </si>
  <si>
    <t xml:space="preserve">48121</t>
  </si>
  <si>
    <t xml:space="preserve">Dickens County</t>
  </si>
  <si>
    <t xml:space="preserve">48125</t>
  </si>
  <si>
    <t xml:space="preserve">Dimmit County</t>
  </si>
  <si>
    <t xml:space="preserve">48127</t>
  </si>
  <si>
    <t xml:space="preserve">Donley County</t>
  </si>
  <si>
    <t xml:space="preserve">48129</t>
  </si>
  <si>
    <t xml:space="preserve">48131</t>
  </si>
  <si>
    <t xml:space="preserve">Eastland County</t>
  </si>
  <si>
    <t xml:space="preserve">48133</t>
  </si>
  <si>
    <t xml:space="preserve">Ector County</t>
  </si>
  <si>
    <t xml:space="preserve">48135</t>
  </si>
  <si>
    <t xml:space="preserve">48137</t>
  </si>
  <si>
    <t xml:space="preserve">48141</t>
  </si>
  <si>
    <t xml:space="preserve">48139</t>
  </si>
  <si>
    <t xml:space="preserve">Erath County</t>
  </si>
  <si>
    <t xml:space="preserve">48143</t>
  </si>
  <si>
    <t xml:space="preserve">Falls County</t>
  </si>
  <si>
    <t xml:space="preserve">48145</t>
  </si>
  <si>
    <t xml:space="preserve">48147</t>
  </si>
  <si>
    <t xml:space="preserve">48149</t>
  </si>
  <si>
    <t xml:space="preserve">Fisher County</t>
  </si>
  <si>
    <t xml:space="preserve">48151</t>
  </si>
  <si>
    <t xml:space="preserve">48153</t>
  </si>
  <si>
    <t xml:space="preserve">Foard County</t>
  </si>
  <si>
    <t xml:space="preserve">48155</t>
  </si>
  <si>
    <t xml:space="preserve">Fort Bend County</t>
  </si>
  <si>
    <t xml:space="preserve">48157</t>
  </si>
  <si>
    <t xml:space="preserve">48159</t>
  </si>
  <si>
    <t xml:space="preserve">Freestone County</t>
  </si>
  <si>
    <t xml:space="preserve">48161</t>
  </si>
  <si>
    <t xml:space="preserve">Frio County</t>
  </si>
  <si>
    <t xml:space="preserve">48163</t>
  </si>
  <si>
    <t xml:space="preserve">Gaines County</t>
  </si>
  <si>
    <t xml:space="preserve">48165</t>
  </si>
  <si>
    <t xml:space="preserve">Galveston County</t>
  </si>
  <si>
    <t xml:space="preserve">48167</t>
  </si>
  <si>
    <t xml:space="preserve">Garza County</t>
  </si>
  <si>
    <t xml:space="preserve">48169</t>
  </si>
  <si>
    <t xml:space="preserve">Gillespie County</t>
  </si>
  <si>
    <t xml:space="preserve">48171</t>
  </si>
  <si>
    <t xml:space="preserve">Glasscock County</t>
  </si>
  <si>
    <t xml:space="preserve">48173</t>
  </si>
  <si>
    <t xml:space="preserve">Goliad County</t>
  </si>
  <si>
    <t xml:space="preserve">48175</t>
  </si>
  <si>
    <t xml:space="preserve">Gonzales County</t>
  </si>
  <si>
    <t xml:space="preserve">48177</t>
  </si>
  <si>
    <t xml:space="preserve">48179</t>
  </si>
  <si>
    <t xml:space="preserve">48181</t>
  </si>
  <si>
    <t xml:space="preserve">Gregg County</t>
  </si>
  <si>
    <t xml:space="preserve">48183</t>
  </si>
  <si>
    <t xml:space="preserve">Grimes County</t>
  </si>
  <si>
    <t xml:space="preserve">48185</t>
  </si>
  <si>
    <t xml:space="preserve">48187</t>
  </si>
  <si>
    <t xml:space="preserve">48189</t>
  </si>
  <si>
    <t xml:space="preserve">48191</t>
  </si>
  <si>
    <t xml:space="preserve">48193</t>
  </si>
  <si>
    <t xml:space="preserve">Hansford County</t>
  </si>
  <si>
    <t xml:space="preserve">48195</t>
  </si>
  <si>
    <t xml:space="preserve">48197</t>
  </si>
  <si>
    <t xml:space="preserve">48199</t>
  </si>
  <si>
    <t xml:space="preserve">48201</t>
  </si>
  <si>
    <t xml:space="preserve">48203</t>
  </si>
  <si>
    <t xml:space="preserve">Hartley County</t>
  </si>
  <si>
    <t xml:space="preserve">48205</t>
  </si>
  <si>
    <t xml:space="preserve">48207</t>
  </si>
  <si>
    <t xml:space="preserve">Hays County</t>
  </si>
  <si>
    <t xml:space="preserve">48209</t>
  </si>
  <si>
    <t xml:space="preserve">Hemphill County</t>
  </si>
  <si>
    <t xml:space="preserve">48211</t>
  </si>
  <si>
    <t xml:space="preserve">48213</t>
  </si>
  <si>
    <t xml:space="preserve">48215</t>
  </si>
  <si>
    <t xml:space="preserve">48217</t>
  </si>
  <si>
    <t xml:space="preserve">Hockley County</t>
  </si>
  <si>
    <t xml:space="preserve">48219</t>
  </si>
  <si>
    <t xml:space="preserve">Hood County</t>
  </si>
  <si>
    <t xml:space="preserve">48221</t>
  </si>
  <si>
    <t xml:space="preserve">48223</t>
  </si>
  <si>
    <t xml:space="preserve">48225</t>
  </si>
  <si>
    <t xml:space="preserve">48227</t>
  </si>
  <si>
    <t xml:space="preserve">Hudspeth County</t>
  </si>
  <si>
    <t xml:space="preserve">48229</t>
  </si>
  <si>
    <t xml:space="preserve">Hunt County</t>
  </si>
  <si>
    <t xml:space="preserve">48231</t>
  </si>
  <si>
    <t xml:space="preserve">48233</t>
  </si>
  <si>
    <t xml:space="preserve">Irion County</t>
  </si>
  <si>
    <t xml:space="preserve">48235</t>
  </si>
  <si>
    <t xml:space="preserve">Jack County</t>
  </si>
  <si>
    <t xml:space="preserve">48237</t>
  </si>
  <si>
    <t xml:space="preserve">48239</t>
  </si>
  <si>
    <t xml:space="preserve">48241</t>
  </si>
  <si>
    <t xml:space="preserve">48243</t>
  </si>
  <si>
    <t xml:space="preserve">48245</t>
  </si>
  <si>
    <t xml:space="preserve">Jim Hogg County</t>
  </si>
  <si>
    <t xml:space="preserve">48247</t>
  </si>
  <si>
    <t xml:space="preserve">Jim Wells County</t>
  </si>
  <si>
    <t xml:space="preserve">48249</t>
  </si>
  <si>
    <t xml:space="preserve">48251</t>
  </si>
  <si>
    <t xml:space="preserve">48253</t>
  </si>
  <si>
    <t xml:space="preserve">Karnes County</t>
  </si>
  <si>
    <t xml:space="preserve">48255</t>
  </si>
  <si>
    <t xml:space="preserve">Kaufman County</t>
  </si>
  <si>
    <t xml:space="preserve">48257</t>
  </si>
  <si>
    <t xml:space="preserve">48259</t>
  </si>
  <si>
    <t xml:space="preserve">Kenedy County</t>
  </si>
  <si>
    <t xml:space="preserve">48261</t>
  </si>
  <si>
    <t xml:space="preserve">48263</t>
  </si>
  <si>
    <t xml:space="preserve">Kerr County</t>
  </si>
  <si>
    <t xml:space="preserve">48265</t>
  </si>
  <si>
    <t xml:space="preserve">Kimble County</t>
  </si>
  <si>
    <t xml:space="preserve">48267</t>
  </si>
  <si>
    <t xml:space="preserve">King County</t>
  </si>
  <si>
    <t xml:space="preserve">48269</t>
  </si>
  <si>
    <t xml:space="preserve">Kinney County</t>
  </si>
  <si>
    <t xml:space="preserve">48271</t>
  </si>
  <si>
    <t xml:space="preserve">Kleberg County</t>
  </si>
  <si>
    <t xml:space="preserve">48273</t>
  </si>
  <si>
    <t xml:space="preserve">48275</t>
  </si>
  <si>
    <t xml:space="preserve">La Salle County</t>
  </si>
  <si>
    <t xml:space="preserve">48283</t>
  </si>
  <si>
    <t xml:space="preserve">48277</t>
  </si>
  <si>
    <t xml:space="preserve">Lamb County</t>
  </si>
  <si>
    <t xml:space="preserve">48279</t>
  </si>
  <si>
    <t xml:space="preserve">Lampasas County</t>
  </si>
  <si>
    <t xml:space="preserve">48281</t>
  </si>
  <si>
    <t xml:space="preserve">Lavaca County</t>
  </si>
  <si>
    <t xml:space="preserve">48285</t>
  </si>
  <si>
    <t xml:space="preserve">48287</t>
  </si>
  <si>
    <t xml:space="preserve">48289</t>
  </si>
  <si>
    <t xml:space="preserve">48291</t>
  </si>
  <si>
    <t xml:space="preserve">48293</t>
  </si>
  <si>
    <t xml:space="preserve">Lipscomb County</t>
  </si>
  <si>
    <t xml:space="preserve">48295</t>
  </si>
  <si>
    <t xml:space="preserve">Live Oak County</t>
  </si>
  <si>
    <t xml:space="preserve">48297</t>
  </si>
  <si>
    <t xml:space="preserve">Llano County</t>
  </si>
  <si>
    <t xml:space="preserve">48299</t>
  </si>
  <si>
    <t xml:space="preserve">Loving County</t>
  </si>
  <si>
    <t xml:space="preserve">48301</t>
  </si>
  <si>
    <t xml:space="preserve">Lubbock County</t>
  </si>
  <si>
    <t xml:space="preserve">48303</t>
  </si>
  <si>
    <t xml:space="preserve">Lynn County</t>
  </si>
  <si>
    <t xml:space="preserve">48305</t>
  </si>
  <si>
    <t xml:space="preserve">48313</t>
  </si>
  <si>
    <t xml:space="preserve">48315</t>
  </si>
  <si>
    <t xml:space="preserve">48317</t>
  </si>
  <si>
    <t xml:space="preserve">48319</t>
  </si>
  <si>
    <t xml:space="preserve">Matagorda County</t>
  </si>
  <si>
    <t xml:space="preserve">48321</t>
  </si>
  <si>
    <t xml:space="preserve">Maverick County</t>
  </si>
  <si>
    <t xml:space="preserve">48323</t>
  </si>
  <si>
    <t xml:space="preserve">McCulloch County</t>
  </si>
  <si>
    <t xml:space="preserve">48307</t>
  </si>
  <si>
    <t xml:space="preserve">McLennan County</t>
  </si>
  <si>
    <t xml:space="preserve">48309</t>
  </si>
  <si>
    <t xml:space="preserve">McMullen County</t>
  </si>
  <si>
    <t xml:space="preserve">48311</t>
  </si>
  <si>
    <t xml:space="preserve">48325</t>
  </si>
  <si>
    <t xml:space="preserve">48327</t>
  </si>
  <si>
    <t xml:space="preserve">48329</t>
  </si>
  <si>
    <t xml:space="preserve">Milam County</t>
  </si>
  <si>
    <t xml:space="preserve">48331</t>
  </si>
  <si>
    <t xml:space="preserve">48333</t>
  </si>
  <si>
    <t xml:space="preserve">48335</t>
  </si>
  <si>
    <t xml:space="preserve">Montague County</t>
  </si>
  <si>
    <t xml:space="preserve">48337</t>
  </si>
  <si>
    <t xml:space="preserve">48339</t>
  </si>
  <si>
    <t xml:space="preserve">48341</t>
  </si>
  <si>
    <t xml:space="preserve">48343</t>
  </si>
  <si>
    <t xml:space="preserve">Motley County</t>
  </si>
  <si>
    <t xml:space="preserve">48345</t>
  </si>
  <si>
    <t xml:space="preserve">Nacogdoches County</t>
  </si>
  <si>
    <t xml:space="preserve">48347</t>
  </si>
  <si>
    <t xml:space="preserve">Navarro County</t>
  </si>
  <si>
    <t xml:space="preserve">48349</t>
  </si>
  <si>
    <t xml:space="preserve">48351</t>
  </si>
  <si>
    <t xml:space="preserve">Nolan County</t>
  </si>
  <si>
    <t xml:space="preserve">48353</t>
  </si>
  <si>
    <t xml:space="preserve">Nueces County</t>
  </si>
  <si>
    <t xml:space="preserve">48355</t>
  </si>
  <si>
    <t xml:space="preserve">Ochiltree County</t>
  </si>
  <si>
    <t xml:space="preserve">48357</t>
  </si>
  <si>
    <t xml:space="preserve">48359</t>
  </si>
  <si>
    <t xml:space="preserve">48361</t>
  </si>
  <si>
    <t xml:space="preserve">Palo Pinto County</t>
  </si>
  <si>
    <t xml:space="preserve">48363</t>
  </si>
  <si>
    <t xml:space="preserve">48365</t>
  </si>
  <si>
    <t xml:space="preserve">Parker County</t>
  </si>
  <si>
    <t xml:space="preserve">48367</t>
  </si>
  <si>
    <t xml:space="preserve">Parmer County</t>
  </si>
  <si>
    <t xml:space="preserve">48369</t>
  </si>
  <si>
    <t xml:space="preserve">Pecos County</t>
  </si>
  <si>
    <t xml:space="preserve">48371</t>
  </si>
  <si>
    <t xml:space="preserve">48373</t>
  </si>
  <si>
    <t xml:space="preserve">48375</t>
  </si>
  <si>
    <t xml:space="preserve">Presidio County</t>
  </si>
  <si>
    <t xml:space="preserve">48377</t>
  </si>
  <si>
    <t xml:space="preserve">Rains County</t>
  </si>
  <si>
    <t xml:space="preserve">48379</t>
  </si>
  <si>
    <t xml:space="preserve">Randall County</t>
  </si>
  <si>
    <t xml:space="preserve">48381</t>
  </si>
  <si>
    <t xml:space="preserve">Reagan County</t>
  </si>
  <si>
    <t xml:space="preserve">48383</t>
  </si>
  <si>
    <t xml:space="preserve">Real County</t>
  </si>
  <si>
    <t xml:space="preserve">48385</t>
  </si>
  <si>
    <t xml:space="preserve">Red River County</t>
  </si>
  <si>
    <t xml:space="preserve">48387</t>
  </si>
  <si>
    <t xml:space="preserve">Reeves County</t>
  </si>
  <si>
    <t xml:space="preserve">48389</t>
  </si>
  <si>
    <t xml:space="preserve">Refugio County</t>
  </si>
  <si>
    <t xml:space="preserve">48391</t>
  </si>
  <si>
    <t xml:space="preserve">48393</t>
  </si>
  <si>
    <t xml:space="preserve">48395</t>
  </si>
  <si>
    <t xml:space="preserve">Rockwall County</t>
  </si>
  <si>
    <t xml:space="preserve">48397</t>
  </si>
  <si>
    <t xml:space="preserve">Runnels County</t>
  </si>
  <si>
    <t xml:space="preserve">48399</t>
  </si>
  <si>
    <t xml:space="preserve">Rusk County</t>
  </si>
  <si>
    <t xml:space="preserve">48401</t>
  </si>
  <si>
    <t xml:space="preserve">Sabine County</t>
  </si>
  <si>
    <t xml:space="preserve">48403</t>
  </si>
  <si>
    <t xml:space="preserve">San Augustine County</t>
  </si>
  <si>
    <t xml:space="preserve">48405</t>
  </si>
  <si>
    <t xml:space="preserve">San Jacinto County</t>
  </si>
  <si>
    <t xml:space="preserve">48407</t>
  </si>
  <si>
    <t xml:space="preserve">San Patricio County</t>
  </si>
  <si>
    <t xml:space="preserve">48409</t>
  </si>
  <si>
    <t xml:space="preserve">San Saba County</t>
  </si>
  <si>
    <t xml:space="preserve">48411</t>
  </si>
  <si>
    <t xml:space="preserve">Schleicher County</t>
  </si>
  <si>
    <t xml:space="preserve">48413</t>
  </si>
  <si>
    <t xml:space="preserve">Scurry County</t>
  </si>
  <si>
    <t xml:space="preserve">48415</t>
  </si>
  <si>
    <t xml:space="preserve">Shackelford County</t>
  </si>
  <si>
    <t xml:space="preserve">48417</t>
  </si>
  <si>
    <t xml:space="preserve">48419</t>
  </si>
  <si>
    <t xml:space="preserve">48421</t>
  </si>
  <si>
    <t xml:space="preserve">48423</t>
  </si>
  <si>
    <t xml:space="preserve">Somervell County</t>
  </si>
  <si>
    <t xml:space="preserve">48425</t>
  </si>
  <si>
    <t xml:space="preserve">Starr County</t>
  </si>
  <si>
    <t xml:space="preserve">48427</t>
  </si>
  <si>
    <t xml:space="preserve">48429</t>
  </si>
  <si>
    <t xml:space="preserve">Sterling County</t>
  </si>
  <si>
    <t xml:space="preserve">48431</t>
  </si>
  <si>
    <t xml:space="preserve">Stonewall County</t>
  </si>
  <si>
    <t xml:space="preserve">48433</t>
  </si>
  <si>
    <t xml:space="preserve">Sutton County</t>
  </si>
  <si>
    <t xml:space="preserve">48435</t>
  </si>
  <si>
    <t xml:space="preserve">Swisher County</t>
  </si>
  <si>
    <t xml:space="preserve">48437</t>
  </si>
  <si>
    <t xml:space="preserve">Tarrant County</t>
  </si>
  <si>
    <t xml:space="preserve">48439</t>
  </si>
  <si>
    <t xml:space="preserve">48441</t>
  </si>
  <si>
    <t xml:space="preserve">48443</t>
  </si>
  <si>
    <t xml:space="preserve">Terry County</t>
  </si>
  <si>
    <t xml:space="preserve">48445</t>
  </si>
  <si>
    <t xml:space="preserve">Throckmorton County</t>
  </si>
  <si>
    <t xml:space="preserve">48447</t>
  </si>
  <si>
    <t xml:space="preserve">Titus County</t>
  </si>
  <si>
    <t xml:space="preserve">48449</t>
  </si>
  <si>
    <t xml:space="preserve">Tom Green County</t>
  </si>
  <si>
    <t xml:space="preserve">48451</t>
  </si>
  <si>
    <t xml:space="preserve">Travis County</t>
  </si>
  <si>
    <t xml:space="preserve">48453</t>
  </si>
  <si>
    <t xml:space="preserve">48455</t>
  </si>
  <si>
    <t xml:space="preserve">Tyler County</t>
  </si>
  <si>
    <t xml:space="preserve">48457</t>
  </si>
  <si>
    <t xml:space="preserve">Upshur County</t>
  </si>
  <si>
    <t xml:space="preserve">48459</t>
  </si>
  <si>
    <t xml:space="preserve">Upton County</t>
  </si>
  <si>
    <t xml:space="preserve">48461</t>
  </si>
  <si>
    <t xml:space="preserve">Uvalde County</t>
  </si>
  <si>
    <t xml:space="preserve">48463</t>
  </si>
  <si>
    <t xml:space="preserve">Val Verde County</t>
  </si>
  <si>
    <t xml:space="preserve">48465</t>
  </si>
  <si>
    <t xml:space="preserve">Van Zandt County</t>
  </si>
  <si>
    <t xml:space="preserve">48467</t>
  </si>
  <si>
    <t xml:space="preserve">Victoria County</t>
  </si>
  <si>
    <t xml:space="preserve">48469</t>
  </si>
  <si>
    <t xml:space="preserve">48471</t>
  </si>
  <si>
    <t xml:space="preserve">Waller County</t>
  </si>
  <si>
    <t xml:space="preserve">48473</t>
  </si>
  <si>
    <t xml:space="preserve">48475</t>
  </si>
  <si>
    <t xml:space="preserve">48477</t>
  </si>
  <si>
    <t xml:space="preserve">Webb County</t>
  </si>
  <si>
    <t xml:space="preserve">48479</t>
  </si>
  <si>
    <t xml:space="preserve">Wharton County</t>
  </si>
  <si>
    <t xml:space="preserve">48481</t>
  </si>
  <si>
    <t xml:space="preserve">48483</t>
  </si>
  <si>
    <t xml:space="preserve">48485</t>
  </si>
  <si>
    <t xml:space="preserve">Wilbarger County</t>
  </si>
  <si>
    <t xml:space="preserve">48487</t>
  </si>
  <si>
    <t xml:space="preserve">Willacy County</t>
  </si>
  <si>
    <t xml:space="preserve">48489</t>
  </si>
  <si>
    <t xml:space="preserve">48491</t>
  </si>
  <si>
    <t xml:space="preserve">48493</t>
  </si>
  <si>
    <t xml:space="preserve">Winkler County</t>
  </si>
  <si>
    <t xml:space="preserve">48495</t>
  </si>
  <si>
    <t xml:space="preserve">Wise County</t>
  </si>
  <si>
    <t xml:space="preserve">48497</t>
  </si>
  <si>
    <t xml:space="preserve">48499</t>
  </si>
  <si>
    <t xml:space="preserve">Yoakum County</t>
  </si>
  <si>
    <t xml:space="preserve">48501</t>
  </si>
  <si>
    <t xml:space="preserve">Young County</t>
  </si>
  <si>
    <t xml:space="preserve">48503</t>
  </si>
  <si>
    <t xml:space="preserve">Zapata County</t>
  </si>
  <si>
    <t xml:space="preserve">48505</t>
  </si>
  <si>
    <t xml:space="preserve">Zavala County</t>
  </si>
  <si>
    <t xml:space="preserve">48507</t>
  </si>
  <si>
    <t xml:space="preserve">Utah</t>
  </si>
  <si>
    <t xml:space="preserve">49001</t>
  </si>
  <si>
    <t xml:space="preserve">Box Elder County</t>
  </si>
  <si>
    <t xml:space="preserve">49003</t>
  </si>
  <si>
    <t xml:space="preserve">Cache County</t>
  </si>
  <si>
    <t xml:space="preserve">49005</t>
  </si>
  <si>
    <t xml:space="preserve">49007</t>
  </si>
  <si>
    <t xml:space="preserve">Daggett County</t>
  </si>
  <si>
    <t xml:space="preserve">49009</t>
  </si>
  <si>
    <t xml:space="preserve">49011</t>
  </si>
  <si>
    <t xml:space="preserve">Duchesne County</t>
  </si>
  <si>
    <t xml:space="preserve">49013</t>
  </si>
  <si>
    <t xml:space="preserve">Emery County</t>
  </si>
  <si>
    <t xml:space="preserve">49015</t>
  </si>
  <si>
    <t xml:space="preserve">49017</t>
  </si>
  <si>
    <t xml:space="preserve">49019</t>
  </si>
  <si>
    <t xml:space="preserve">49021</t>
  </si>
  <si>
    <t xml:space="preserve">Juab County</t>
  </si>
  <si>
    <t xml:space="preserve">49023</t>
  </si>
  <si>
    <t xml:space="preserve">49025</t>
  </si>
  <si>
    <t xml:space="preserve">Millard County</t>
  </si>
  <si>
    <t xml:space="preserve">49027</t>
  </si>
  <si>
    <t xml:space="preserve">49029</t>
  </si>
  <si>
    <t xml:space="preserve">Piute County</t>
  </si>
  <si>
    <t xml:space="preserve">49031</t>
  </si>
  <si>
    <t xml:space="preserve">Rich County</t>
  </si>
  <si>
    <t xml:space="preserve">49033</t>
  </si>
  <si>
    <t xml:space="preserve">Salt Lake County</t>
  </si>
  <si>
    <t xml:space="preserve">49035</t>
  </si>
  <si>
    <t xml:space="preserve">49037</t>
  </si>
  <si>
    <t xml:space="preserve">Sanpete County</t>
  </si>
  <si>
    <t xml:space="preserve">49039</t>
  </si>
  <si>
    <t xml:space="preserve">49041</t>
  </si>
  <si>
    <t xml:space="preserve">49043</t>
  </si>
  <si>
    <t xml:space="preserve">Tooele County</t>
  </si>
  <si>
    <t xml:space="preserve">49045</t>
  </si>
  <si>
    <t xml:space="preserve">Uintah County</t>
  </si>
  <si>
    <t xml:space="preserve">49047</t>
  </si>
  <si>
    <t xml:space="preserve">Utah County</t>
  </si>
  <si>
    <t xml:space="preserve">49049</t>
  </si>
  <si>
    <t xml:space="preserve">Wasatch County</t>
  </si>
  <si>
    <t xml:space="preserve">49051</t>
  </si>
  <si>
    <t xml:space="preserve">49053</t>
  </si>
  <si>
    <t xml:space="preserve">49055</t>
  </si>
  <si>
    <t xml:space="preserve">Weber County</t>
  </si>
  <si>
    <t xml:space="preserve">49057</t>
  </si>
  <si>
    <t xml:space="preserve">Vermont</t>
  </si>
  <si>
    <t xml:space="preserve">Addison County</t>
  </si>
  <si>
    <t xml:space="preserve">50001</t>
  </si>
  <si>
    <t xml:space="preserve">Bennington County</t>
  </si>
  <si>
    <t xml:space="preserve">50003</t>
  </si>
  <si>
    <t xml:space="preserve">Caledonia County</t>
  </si>
  <si>
    <t xml:space="preserve">50005</t>
  </si>
  <si>
    <t xml:space="preserve">Chittenden County</t>
  </si>
  <si>
    <t xml:space="preserve">50007</t>
  </si>
  <si>
    <t xml:space="preserve">50009</t>
  </si>
  <si>
    <t xml:space="preserve">50011</t>
  </si>
  <si>
    <t xml:space="preserve">Grand Isle County</t>
  </si>
  <si>
    <t xml:space="preserve">50013</t>
  </si>
  <si>
    <t xml:space="preserve">Lamoille County</t>
  </si>
  <si>
    <t xml:space="preserve">50015</t>
  </si>
  <si>
    <t xml:space="preserve">50017</t>
  </si>
  <si>
    <t xml:space="preserve">50019</t>
  </si>
  <si>
    <t xml:space="preserve">Rutland County</t>
  </si>
  <si>
    <t xml:space="preserve">50021</t>
  </si>
  <si>
    <t xml:space="preserve">50023</t>
  </si>
  <si>
    <t xml:space="preserve">Windham County</t>
  </si>
  <si>
    <t xml:space="preserve">50025</t>
  </si>
  <si>
    <t xml:space="preserve">Windsor County</t>
  </si>
  <si>
    <t xml:space="preserve">50027</t>
  </si>
  <si>
    <t xml:space="preserve">Virginia</t>
  </si>
  <si>
    <t xml:space="preserve">Accomack County</t>
  </si>
  <si>
    <t xml:space="preserve">51001</t>
  </si>
  <si>
    <t xml:space="preserve">Albemarle County</t>
  </si>
  <si>
    <t xml:space="preserve">51003</t>
  </si>
  <si>
    <t xml:space="preserve">Alexandria city</t>
  </si>
  <si>
    <t xml:space="preserve">51510</t>
  </si>
  <si>
    <t xml:space="preserve">51005</t>
  </si>
  <si>
    <t xml:space="preserve">Amelia County</t>
  </si>
  <si>
    <t xml:space="preserve">51007</t>
  </si>
  <si>
    <t xml:space="preserve">Amherst County</t>
  </si>
  <si>
    <t xml:space="preserve">51009</t>
  </si>
  <si>
    <t xml:space="preserve">Appomattox County</t>
  </si>
  <si>
    <t xml:space="preserve">51011</t>
  </si>
  <si>
    <t xml:space="preserve">Arlington County</t>
  </si>
  <si>
    <t xml:space="preserve">51013</t>
  </si>
  <si>
    <t xml:space="preserve">Augusta County</t>
  </si>
  <si>
    <t xml:space="preserve">51015</t>
  </si>
  <si>
    <t xml:space="preserve">51017</t>
  </si>
  <si>
    <t xml:space="preserve">51019</t>
  </si>
  <si>
    <t xml:space="preserve">Bland County</t>
  </si>
  <si>
    <t xml:space="preserve">51021</t>
  </si>
  <si>
    <t xml:space="preserve">Botetourt County</t>
  </si>
  <si>
    <t xml:space="preserve">51023</t>
  </si>
  <si>
    <t xml:space="preserve">Bristol city</t>
  </si>
  <si>
    <t xml:space="preserve">51520</t>
  </si>
  <si>
    <t xml:space="preserve">51025</t>
  </si>
  <si>
    <t xml:space="preserve">51027</t>
  </si>
  <si>
    <t xml:space="preserve">Buckingham County</t>
  </si>
  <si>
    <t xml:space="preserve">51029</t>
  </si>
  <si>
    <t xml:space="preserve">Buena Vista city</t>
  </si>
  <si>
    <t xml:space="preserve">51530</t>
  </si>
  <si>
    <t xml:space="preserve">51031</t>
  </si>
  <si>
    <t xml:space="preserve">51033</t>
  </si>
  <si>
    <t xml:space="preserve">51035</t>
  </si>
  <si>
    <t xml:space="preserve">Charles City County</t>
  </si>
  <si>
    <t xml:space="preserve">51036</t>
  </si>
  <si>
    <t xml:space="preserve">51037</t>
  </si>
  <si>
    <t xml:space="preserve">Charlottesville city</t>
  </si>
  <si>
    <t xml:space="preserve">51540</t>
  </si>
  <si>
    <t xml:space="preserve">Chesapeake city</t>
  </si>
  <si>
    <t xml:space="preserve">51550</t>
  </si>
  <si>
    <t xml:space="preserve">51041</t>
  </si>
  <si>
    <t xml:space="preserve">51043</t>
  </si>
  <si>
    <t xml:space="preserve">Colonial Heights city</t>
  </si>
  <si>
    <t xml:space="preserve">51570</t>
  </si>
  <si>
    <t xml:space="preserve">Covington city</t>
  </si>
  <si>
    <t xml:space="preserve">51580</t>
  </si>
  <si>
    <t xml:space="preserve">51045</t>
  </si>
  <si>
    <t xml:space="preserve">Culpeper County</t>
  </si>
  <si>
    <t xml:space="preserve">51047</t>
  </si>
  <si>
    <t xml:space="preserve">51049</t>
  </si>
  <si>
    <t xml:space="preserve">Danville city</t>
  </si>
  <si>
    <t xml:space="preserve">51590</t>
  </si>
  <si>
    <t xml:space="preserve">Dickenson County</t>
  </si>
  <si>
    <t xml:space="preserve">51051</t>
  </si>
  <si>
    <t xml:space="preserve">Dinwiddie County</t>
  </si>
  <si>
    <t xml:space="preserve">51053</t>
  </si>
  <si>
    <t xml:space="preserve">Emporia city</t>
  </si>
  <si>
    <t xml:space="preserve">51595</t>
  </si>
  <si>
    <t xml:space="preserve">51057</t>
  </si>
  <si>
    <t xml:space="preserve">Fairfax County</t>
  </si>
  <si>
    <t xml:space="preserve">51059</t>
  </si>
  <si>
    <t xml:space="preserve">Fairfax city</t>
  </si>
  <si>
    <t xml:space="preserve">51600</t>
  </si>
  <si>
    <t xml:space="preserve">Falls Church city</t>
  </si>
  <si>
    <t xml:space="preserve">51610</t>
  </si>
  <si>
    <t xml:space="preserve">Fauquier County</t>
  </si>
  <si>
    <t xml:space="preserve">51061</t>
  </si>
  <si>
    <t xml:space="preserve">51063</t>
  </si>
  <si>
    <t xml:space="preserve">Fluvanna County</t>
  </si>
  <si>
    <t xml:space="preserve">51065</t>
  </si>
  <si>
    <t xml:space="preserve">51067</t>
  </si>
  <si>
    <t xml:space="preserve">Franklin city</t>
  </si>
  <si>
    <t xml:space="preserve">51620</t>
  </si>
  <si>
    <t xml:space="preserve">51069</t>
  </si>
  <si>
    <t xml:space="preserve">Fredericksburg city</t>
  </si>
  <si>
    <t xml:space="preserve">51630</t>
  </si>
  <si>
    <t xml:space="preserve">Galax city</t>
  </si>
  <si>
    <t xml:space="preserve">51640</t>
  </si>
  <si>
    <t xml:space="preserve">51071</t>
  </si>
  <si>
    <t xml:space="preserve">51073</t>
  </si>
  <si>
    <t xml:space="preserve">Goochland County</t>
  </si>
  <si>
    <t xml:space="preserve">51075</t>
  </si>
  <si>
    <t xml:space="preserve">51077</t>
  </si>
  <si>
    <t xml:space="preserve">51079</t>
  </si>
  <si>
    <t xml:space="preserve">Greensville County</t>
  </si>
  <si>
    <t xml:space="preserve">51081</t>
  </si>
  <si>
    <t xml:space="preserve">51083</t>
  </si>
  <si>
    <t xml:space="preserve">Hampton city</t>
  </si>
  <si>
    <t xml:space="preserve">51650</t>
  </si>
  <si>
    <t xml:space="preserve">Hanover County</t>
  </si>
  <si>
    <t xml:space="preserve">51085</t>
  </si>
  <si>
    <t xml:space="preserve">Harrisonburg city</t>
  </si>
  <si>
    <t xml:space="preserve">51660</t>
  </si>
  <si>
    <t xml:space="preserve">Henrico County</t>
  </si>
  <si>
    <t xml:space="preserve">51087</t>
  </si>
  <si>
    <t xml:space="preserve">51089</t>
  </si>
  <si>
    <t xml:space="preserve">51091</t>
  </si>
  <si>
    <t xml:space="preserve">Hopewell city</t>
  </si>
  <si>
    <t xml:space="preserve">51670</t>
  </si>
  <si>
    <t xml:space="preserve">Isle of Wight County</t>
  </si>
  <si>
    <t xml:space="preserve">51093</t>
  </si>
  <si>
    <t xml:space="preserve">James City County</t>
  </si>
  <si>
    <t xml:space="preserve">51095</t>
  </si>
  <si>
    <t xml:space="preserve">King George County</t>
  </si>
  <si>
    <t xml:space="preserve">51099</t>
  </si>
  <si>
    <t xml:space="preserve">King William County</t>
  </si>
  <si>
    <t xml:space="preserve">51101</t>
  </si>
  <si>
    <t xml:space="preserve">King and Queen County</t>
  </si>
  <si>
    <t xml:space="preserve">51097</t>
  </si>
  <si>
    <t xml:space="preserve">51103</t>
  </si>
  <si>
    <t xml:space="preserve">51105</t>
  </si>
  <si>
    <t xml:space="preserve">Lexington city</t>
  </si>
  <si>
    <t xml:space="preserve">51678</t>
  </si>
  <si>
    <t xml:space="preserve">Loudoun County</t>
  </si>
  <si>
    <t xml:space="preserve">51107</t>
  </si>
  <si>
    <t xml:space="preserve">51109</t>
  </si>
  <si>
    <t xml:space="preserve">Lunenburg County</t>
  </si>
  <si>
    <t xml:space="preserve">51111</t>
  </si>
  <si>
    <t xml:space="preserve">Lynchburg city</t>
  </si>
  <si>
    <t xml:space="preserve">51680</t>
  </si>
  <si>
    <t xml:space="preserve">51113</t>
  </si>
  <si>
    <t xml:space="preserve">Manassas Park city</t>
  </si>
  <si>
    <t xml:space="preserve">51685</t>
  </si>
  <si>
    <t xml:space="preserve">Manassas city</t>
  </si>
  <si>
    <t xml:space="preserve">51683</t>
  </si>
  <si>
    <t xml:space="preserve">Martinsville city</t>
  </si>
  <si>
    <t xml:space="preserve">51690</t>
  </si>
  <si>
    <t xml:space="preserve">Mathews County</t>
  </si>
  <si>
    <t xml:space="preserve">51115</t>
  </si>
  <si>
    <t xml:space="preserve">51117</t>
  </si>
  <si>
    <t xml:space="preserve">51119</t>
  </si>
  <si>
    <t xml:space="preserve">51121</t>
  </si>
  <si>
    <t xml:space="preserve">51125</t>
  </si>
  <si>
    <t xml:space="preserve">New Kent County</t>
  </si>
  <si>
    <t xml:space="preserve">51127</t>
  </si>
  <si>
    <t xml:space="preserve">Newport News city</t>
  </si>
  <si>
    <t xml:space="preserve">51700</t>
  </si>
  <si>
    <t xml:space="preserve">Norfolk city</t>
  </si>
  <si>
    <t xml:space="preserve">51710</t>
  </si>
  <si>
    <t xml:space="preserve">51131</t>
  </si>
  <si>
    <t xml:space="preserve">51133</t>
  </si>
  <si>
    <t xml:space="preserve">Norton city</t>
  </si>
  <si>
    <t xml:space="preserve">51720</t>
  </si>
  <si>
    <t xml:space="preserve">Nottoway County</t>
  </si>
  <si>
    <t xml:space="preserve">51135</t>
  </si>
  <si>
    <t xml:space="preserve">51137</t>
  </si>
  <si>
    <t xml:space="preserve">51139</t>
  </si>
  <si>
    <t xml:space="preserve">Patrick County</t>
  </si>
  <si>
    <t xml:space="preserve">51141</t>
  </si>
  <si>
    <t xml:space="preserve">Petersburg city</t>
  </si>
  <si>
    <t xml:space="preserve">51730</t>
  </si>
  <si>
    <t xml:space="preserve">Pittsylvania County</t>
  </si>
  <si>
    <t xml:space="preserve">51143</t>
  </si>
  <si>
    <t xml:space="preserve">Poquoson city</t>
  </si>
  <si>
    <t xml:space="preserve">51735</t>
  </si>
  <si>
    <t xml:space="preserve">Portsmouth city</t>
  </si>
  <si>
    <t xml:space="preserve">51740</t>
  </si>
  <si>
    <t xml:space="preserve">Powhatan County</t>
  </si>
  <si>
    <t xml:space="preserve">51145</t>
  </si>
  <si>
    <t xml:space="preserve">Prince Edward County</t>
  </si>
  <si>
    <t xml:space="preserve">51147</t>
  </si>
  <si>
    <t xml:space="preserve">Prince George County</t>
  </si>
  <si>
    <t xml:space="preserve">51149</t>
  </si>
  <si>
    <t xml:space="preserve">Prince William County</t>
  </si>
  <si>
    <t xml:space="preserve">51153</t>
  </si>
  <si>
    <t xml:space="preserve">51155</t>
  </si>
  <si>
    <t xml:space="preserve">Radford city</t>
  </si>
  <si>
    <t xml:space="preserve">51750</t>
  </si>
  <si>
    <t xml:space="preserve">Rappahannock County</t>
  </si>
  <si>
    <t xml:space="preserve">51157</t>
  </si>
  <si>
    <t xml:space="preserve">51159</t>
  </si>
  <si>
    <t xml:space="preserve">Richmond city</t>
  </si>
  <si>
    <t xml:space="preserve">51760</t>
  </si>
  <si>
    <t xml:space="preserve">Roanoke County</t>
  </si>
  <si>
    <t xml:space="preserve">51161</t>
  </si>
  <si>
    <t xml:space="preserve">Roanoke city</t>
  </si>
  <si>
    <t xml:space="preserve">51770</t>
  </si>
  <si>
    <t xml:space="preserve">Rockbridge County</t>
  </si>
  <si>
    <t xml:space="preserve">51163</t>
  </si>
  <si>
    <t xml:space="preserve">51165</t>
  </si>
  <si>
    <t xml:space="preserve">51167</t>
  </si>
  <si>
    <t xml:space="preserve">Salem city</t>
  </si>
  <si>
    <t xml:space="preserve">51775</t>
  </si>
  <si>
    <t xml:space="preserve">51169</t>
  </si>
  <si>
    <t xml:space="preserve">Shenandoah County</t>
  </si>
  <si>
    <t xml:space="preserve">51171</t>
  </si>
  <si>
    <t xml:space="preserve">Smyth County</t>
  </si>
  <si>
    <t xml:space="preserve">51173</t>
  </si>
  <si>
    <t xml:space="preserve">Southampton County</t>
  </si>
  <si>
    <t xml:space="preserve">51175</t>
  </si>
  <si>
    <t xml:space="preserve">Spotsylvania County</t>
  </si>
  <si>
    <t xml:space="preserve">51177</t>
  </si>
  <si>
    <t xml:space="preserve">51179</t>
  </si>
  <si>
    <t xml:space="preserve">Staunton city</t>
  </si>
  <si>
    <t xml:space="preserve">51790</t>
  </si>
  <si>
    <t xml:space="preserve">Suffolk city</t>
  </si>
  <si>
    <t xml:space="preserve">51800</t>
  </si>
  <si>
    <t xml:space="preserve">51181</t>
  </si>
  <si>
    <t xml:space="preserve">51183</t>
  </si>
  <si>
    <t xml:space="preserve">51185</t>
  </si>
  <si>
    <t xml:space="preserve">Virginia Beach city</t>
  </si>
  <si>
    <t xml:space="preserve">51810</t>
  </si>
  <si>
    <t xml:space="preserve">51187</t>
  </si>
  <si>
    <t xml:space="preserve">51191</t>
  </si>
  <si>
    <t xml:space="preserve">Waynesboro city</t>
  </si>
  <si>
    <t xml:space="preserve">51820</t>
  </si>
  <si>
    <t xml:space="preserve">51193</t>
  </si>
  <si>
    <t xml:space="preserve">Williamsburg city</t>
  </si>
  <si>
    <t xml:space="preserve">51830</t>
  </si>
  <si>
    <t xml:space="preserve">Winchester city</t>
  </si>
  <si>
    <t xml:space="preserve">51840</t>
  </si>
  <si>
    <t xml:space="preserve">51195</t>
  </si>
  <si>
    <t xml:space="preserve">Wythe County</t>
  </si>
  <si>
    <t xml:space="preserve">51197</t>
  </si>
  <si>
    <t xml:space="preserve">51199</t>
  </si>
  <si>
    <t xml:space="preserve">Washington</t>
  </si>
  <si>
    <t xml:space="preserve">53001</t>
  </si>
  <si>
    <t xml:space="preserve">Asotin County</t>
  </si>
  <si>
    <t xml:space="preserve">53003</t>
  </si>
  <si>
    <t xml:space="preserve">53005</t>
  </si>
  <si>
    <t xml:space="preserve">Chelan County</t>
  </si>
  <si>
    <t xml:space="preserve">53007</t>
  </si>
  <si>
    <t xml:space="preserve">Clallam County</t>
  </si>
  <si>
    <t xml:space="preserve">53009</t>
  </si>
  <si>
    <t xml:space="preserve">53011</t>
  </si>
  <si>
    <t xml:space="preserve">53013</t>
  </si>
  <si>
    <t xml:space="preserve">Cowlitz County</t>
  </si>
  <si>
    <t xml:space="preserve">53015</t>
  </si>
  <si>
    <t xml:space="preserve">53017</t>
  </si>
  <si>
    <t xml:space="preserve">Ferry County</t>
  </si>
  <si>
    <t xml:space="preserve">53019</t>
  </si>
  <si>
    <t xml:space="preserve">53021</t>
  </si>
  <si>
    <t xml:space="preserve">53023</t>
  </si>
  <si>
    <t xml:space="preserve">53025</t>
  </si>
  <si>
    <t xml:space="preserve">Grays Harbor County</t>
  </si>
  <si>
    <t xml:space="preserve">53027</t>
  </si>
  <si>
    <t xml:space="preserve">Island County</t>
  </si>
  <si>
    <t xml:space="preserve">53029</t>
  </si>
  <si>
    <t xml:space="preserve">53031</t>
  </si>
  <si>
    <t xml:space="preserve">53033</t>
  </si>
  <si>
    <t xml:space="preserve">Kitsap County</t>
  </si>
  <si>
    <t xml:space="preserve">53035</t>
  </si>
  <si>
    <t xml:space="preserve">Kittitas County</t>
  </si>
  <si>
    <t xml:space="preserve">53037</t>
  </si>
  <si>
    <t xml:space="preserve">Klickitat County</t>
  </si>
  <si>
    <t xml:space="preserve">53039</t>
  </si>
  <si>
    <t xml:space="preserve">53041</t>
  </si>
  <si>
    <t xml:space="preserve">53043</t>
  </si>
  <si>
    <t xml:space="preserve">53045</t>
  </si>
  <si>
    <t xml:space="preserve">Okanogan County</t>
  </si>
  <si>
    <t xml:space="preserve">53047</t>
  </si>
  <si>
    <t xml:space="preserve">Pacific County</t>
  </si>
  <si>
    <t xml:space="preserve">53049</t>
  </si>
  <si>
    <t xml:space="preserve">Pend Oreille County</t>
  </si>
  <si>
    <t xml:space="preserve">53051</t>
  </si>
  <si>
    <t xml:space="preserve">53053</t>
  </si>
  <si>
    <t xml:space="preserve">53055</t>
  </si>
  <si>
    <t xml:space="preserve">Skagit County</t>
  </si>
  <si>
    <t xml:space="preserve">53057</t>
  </si>
  <si>
    <t xml:space="preserve">Skamania County</t>
  </si>
  <si>
    <t xml:space="preserve">53059</t>
  </si>
  <si>
    <t xml:space="preserve">Snohomish County</t>
  </si>
  <si>
    <t xml:space="preserve">53061</t>
  </si>
  <si>
    <t xml:space="preserve">Spokane County</t>
  </si>
  <si>
    <t xml:space="preserve">53063</t>
  </si>
  <si>
    <t xml:space="preserve">53065</t>
  </si>
  <si>
    <t xml:space="preserve">53067</t>
  </si>
  <si>
    <t xml:space="preserve">Wahkiakum County</t>
  </si>
  <si>
    <t xml:space="preserve">53069</t>
  </si>
  <si>
    <t xml:space="preserve">Walla Walla County</t>
  </si>
  <si>
    <t xml:space="preserve">53071</t>
  </si>
  <si>
    <t xml:space="preserve">Whatcom County</t>
  </si>
  <si>
    <t xml:space="preserve">53073</t>
  </si>
  <si>
    <t xml:space="preserve">Whitman County</t>
  </si>
  <si>
    <t xml:space="preserve">53075</t>
  </si>
  <si>
    <t xml:space="preserve">Yakima County</t>
  </si>
  <si>
    <t xml:space="preserve">53077</t>
  </si>
  <si>
    <t xml:space="preserve">West Virginia</t>
  </si>
  <si>
    <t xml:space="preserve">54001</t>
  </si>
  <si>
    <t xml:space="preserve">54003</t>
  </si>
  <si>
    <t xml:space="preserve">54005</t>
  </si>
  <si>
    <t xml:space="preserve">Braxton County</t>
  </si>
  <si>
    <t xml:space="preserve">54007</t>
  </si>
  <si>
    <t xml:space="preserve">Brooke County</t>
  </si>
  <si>
    <t xml:space="preserve">54009</t>
  </si>
  <si>
    <t xml:space="preserve">Cabell County</t>
  </si>
  <si>
    <t xml:space="preserve">54011</t>
  </si>
  <si>
    <t xml:space="preserve">54013</t>
  </si>
  <si>
    <t xml:space="preserve">54015</t>
  </si>
  <si>
    <t xml:space="preserve">Doddridge County</t>
  </si>
  <si>
    <t xml:space="preserve">54017</t>
  </si>
  <si>
    <t xml:space="preserve">54019</t>
  </si>
  <si>
    <t xml:space="preserve">54021</t>
  </si>
  <si>
    <t xml:space="preserve">54023</t>
  </si>
  <si>
    <t xml:space="preserve">Greenbrier County</t>
  </si>
  <si>
    <t xml:space="preserve">54025</t>
  </si>
  <si>
    <t xml:space="preserve">54027</t>
  </si>
  <si>
    <t xml:space="preserve">54029</t>
  </si>
  <si>
    <t xml:space="preserve">Hardy County</t>
  </si>
  <si>
    <t xml:space="preserve">54031</t>
  </si>
  <si>
    <t xml:space="preserve">54033</t>
  </si>
  <si>
    <t xml:space="preserve">54035</t>
  </si>
  <si>
    <t xml:space="preserve">54037</t>
  </si>
  <si>
    <t xml:space="preserve">Kanawha County</t>
  </si>
  <si>
    <t xml:space="preserve">54039</t>
  </si>
  <si>
    <t xml:space="preserve">54041</t>
  </si>
  <si>
    <t xml:space="preserve">54043</t>
  </si>
  <si>
    <t xml:space="preserve">54045</t>
  </si>
  <si>
    <t xml:space="preserve">54049</t>
  </si>
  <si>
    <t xml:space="preserve">54051</t>
  </si>
  <si>
    <t xml:space="preserve">54053</t>
  </si>
  <si>
    <t xml:space="preserve">54047</t>
  </si>
  <si>
    <t xml:space="preserve">54055</t>
  </si>
  <si>
    <t xml:space="preserve">54057</t>
  </si>
  <si>
    <t xml:space="preserve">Mingo County</t>
  </si>
  <si>
    <t xml:space="preserve">54059</t>
  </si>
  <si>
    <t xml:space="preserve">Monongalia County</t>
  </si>
  <si>
    <t xml:space="preserve">54061</t>
  </si>
  <si>
    <t xml:space="preserve">54063</t>
  </si>
  <si>
    <t xml:space="preserve">54065</t>
  </si>
  <si>
    <t xml:space="preserve">54067</t>
  </si>
  <si>
    <t xml:space="preserve">54069</t>
  </si>
  <si>
    <t xml:space="preserve">54071</t>
  </si>
  <si>
    <t xml:space="preserve">Pleasants County</t>
  </si>
  <si>
    <t xml:space="preserve">54073</t>
  </si>
  <si>
    <t xml:space="preserve">54075</t>
  </si>
  <si>
    <t xml:space="preserve">Preston County</t>
  </si>
  <si>
    <t xml:space="preserve">54077</t>
  </si>
  <si>
    <t xml:space="preserve">54079</t>
  </si>
  <si>
    <t xml:space="preserve">Raleigh County</t>
  </si>
  <si>
    <t xml:space="preserve">54081</t>
  </si>
  <si>
    <t xml:space="preserve">54083</t>
  </si>
  <si>
    <t xml:space="preserve">Ritchie County</t>
  </si>
  <si>
    <t xml:space="preserve">54085</t>
  </si>
  <si>
    <t xml:space="preserve">54087</t>
  </si>
  <si>
    <t xml:space="preserve">Summers County</t>
  </si>
  <si>
    <t xml:space="preserve">54089</t>
  </si>
  <si>
    <t xml:space="preserve">54091</t>
  </si>
  <si>
    <t xml:space="preserve">Tucker County</t>
  </si>
  <si>
    <t xml:space="preserve">54093</t>
  </si>
  <si>
    <t xml:space="preserve">54095</t>
  </si>
  <si>
    <t xml:space="preserve">54097</t>
  </si>
  <si>
    <t xml:space="preserve">54099</t>
  </si>
  <si>
    <t xml:space="preserve">54101</t>
  </si>
  <si>
    <t xml:space="preserve">Wetzel County</t>
  </si>
  <si>
    <t xml:space="preserve">54103</t>
  </si>
  <si>
    <t xml:space="preserve">Wirt County</t>
  </si>
  <si>
    <t xml:space="preserve">54105</t>
  </si>
  <si>
    <t xml:space="preserve">54107</t>
  </si>
  <si>
    <t xml:space="preserve">54109</t>
  </si>
  <si>
    <t xml:space="preserve">Wisconsin</t>
  </si>
  <si>
    <t xml:space="preserve">55001</t>
  </si>
  <si>
    <t xml:space="preserve">55003</t>
  </si>
  <si>
    <t xml:space="preserve">Barron County</t>
  </si>
  <si>
    <t xml:space="preserve">55005</t>
  </si>
  <si>
    <t xml:space="preserve">Bayfield County</t>
  </si>
  <si>
    <t xml:space="preserve">55007</t>
  </si>
  <si>
    <t xml:space="preserve">55009</t>
  </si>
  <si>
    <t xml:space="preserve">55011</t>
  </si>
  <si>
    <t xml:space="preserve">Burnett County</t>
  </si>
  <si>
    <t xml:space="preserve">55013</t>
  </si>
  <si>
    <t xml:space="preserve">Calumet County</t>
  </si>
  <si>
    <t xml:space="preserve">55015</t>
  </si>
  <si>
    <t xml:space="preserve">55017</t>
  </si>
  <si>
    <t xml:space="preserve">55019</t>
  </si>
  <si>
    <t xml:space="preserve">55021</t>
  </si>
  <si>
    <t xml:space="preserve">55023</t>
  </si>
  <si>
    <t xml:space="preserve">Dane County</t>
  </si>
  <si>
    <t xml:space="preserve">55025</t>
  </si>
  <si>
    <t xml:space="preserve">55027</t>
  </si>
  <si>
    <t xml:space="preserve">Door County</t>
  </si>
  <si>
    <t xml:space="preserve">55029</t>
  </si>
  <si>
    <t xml:space="preserve">55031</t>
  </si>
  <si>
    <t xml:space="preserve">55033</t>
  </si>
  <si>
    <t xml:space="preserve">Eau Claire County</t>
  </si>
  <si>
    <t xml:space="preserve">55035</t>
  </si>
  <si>
    <t xml:space="preserve">55037</t>
  </si>
  <si>
    <t xml:space="preserve">Fond du Lac County</t>
  </si>
  <si>
    <t xml:space="preserve">55039</t>
  </si>
  <si>
    <t xml:space="preserve">55041</t>
  </si>
  <si>
    <t xml:space="preserve">55043</t>
  </si>
  <si>
    <t xml:space="preserve">55045</t>
  </si>
  <si>
    <t xml:space="preserve">Green Lake County</t>
  </si>
  <si>
    <t xml:space="preserve">55047</t>
  </si>
  <si>
    <t xml:space="preserve">55049</t>
  </si>
  <si>
    <t xml:space="preserve">55051</t>
  </si>
  <si>
    <t xml:space="preserve">55053</t>
  </si>
  <si>
    <t xml:space="preserve">55055</t>
  </si>
  <si>
    <t xml:space="preserve">Juneau County</t>
  </si>
  <si>
    <t xml:space="preserve">55057</t>
  </si>
  <si>
    <t xml:space="preserve">Kenosha County</t>
  </si>
  <si>
    <t xml:space="preserve">55059</t>
  </si>
  <si>
    <t xml:space="preserve">Kewaunee County</t>
  </si>
  <si>
    <t xml:space="preserve">55061</t>
  </si>
  <si>
    <t xml:space="preserve">La Crosse County</t>
  </si>
  <si>
    <t xml:space="preserve">55063</t>
  </si>
  <si>
    <t xml:space="preserve">55065</t>
  </si>
  <si>
    <t xml:space="preserve">Langlade County</t>
  </si>
  <si>
    <t xml:space="preserve">55067</t>
  </si>
  <si>
    <t xml:space="preserve">55069</t>
  </si>
  <si>
    <t xml:space="preserve">Manitowoc County</t>
  </si>
  <si>
    <t xml:space="preserve">55071</t>
  </si>
  <si>
    <t xml:space="preserve">Marathon County</t>
  </si>
  <si>
    <t xml:space="preserve">55073</t>
  </si>
  <si>
    <t xml:space="preserve">Marinette County</t>
  </si>
  <si>
    <t xml:space="preserve">55075</t>
  </si>
  <si>
    <t xml:space="preserve">55077</t>
  </si>
  <si>
    <t xml:space="preserve">55078</t>
  </si>
  <si>
    <t xml:space="preserve">Milwaukee County</t>
  </si>
  <si>
    <t xml:space="preserve">55079</t>
  </si>
  <si>
    <t xml:space="preserve">55081</t>
  </si>
  <si>
    <t xml:space="preserve">Oconto County</t>
  </si>
  <si>
    <t xml:space="preserve">55083</t>
  </si>
  <si>
    <t xml:space="preserve">55085</t>
  </si>
  <si>
    <t xml:space="preserve">Outagamie County</t>
  </si>
  <si>
    <t xml:space="preserve">55087</t>
  </si>
  <si>
    <t xml:space="preserve">Ozaukee County</t>
  </si>
  <si>
    <t xml:space="preserve">55089</t>
  </si>
  <si>
    <t xml:space="preserve">Pepin County</t>
  </si>
  <si>
    <t xml:space="preserve">55091</t>
  </si>
  <si>
    <t xml:space="preserve">55093</t>
  </si>
  <si>
    <t xml:space="preserve">55095</t>
  </si>
  <si>
    <t xml:space="preserve">55097</t>
  </si>
  <si>
    <t xml:space="preserve">Price County</t>
  </si>
  <si>
    <t xml:space="preserve">55099</t>
  </si>
  <si>
    <t xml:space="preserve">Racine County</t>
  </si>
  <si>
    <t xml:space="preserve">55101</t>
  </si>
  <si>
    <t xml:space="preserve">55103</t>
  </si>
  <si>
    <t xml:space="preserve">55105</t>
  </si>
  <si>
    <t xml:space="preserve">55107</t>
  </si>
  <si>
    <t xml:space="preserve">Sauk County</t>
  </si>
  <si>
    <t xml:space="preserve">55111</t>
  </si>
  <si>
    <t xml:space="preserve">Sawyer County</t>
  </si>
  <si>
    <t xml:space="preserve">55113</t>
  </si>
  <si>
    <t xml:space="preserve">Shawano County</t>
  </si>
  <si>
    <t xml:space="preserve">55115</t>
  </si>
  <si>
    <t xml:space="preserve">Sheboygan County</t>
  </si>
  <si>
    <t xml:space="preserve">55117</t>
  </si>
  <si>
    <t xml:space="preserve">St. Croix County</t>
  </si>
  <si>
    <t xml:space="preserve">55109</t>
  </si>
  <si>
    <t xml:space="preserve">55119</t>
  </si>
  <si>
    <t xml:space="preserve">Trempealeau County</t>
  </si>
  <si>
    <t xml:space="preserve">55121</t>
  </si>
  <si>
    <t xml:space="preserve">55123</t>
  </si>
  <si>
    <t xml:space="preserve">Vilas County</t>
  </si>
  <si>
    <t xml:space="preserve">55125</t>
  </si>
  <si>
    <t xml:space="preserve">55127</t>
  </si>
  <si>
    <t xml:space="preserve">Washburn County</t>
  </si>
  <si>
    <t xml:space="preserve">55129</t>
  </si>
  <si>
    <t xml:space="preserve">55131</t>
  </si>
  <si>
    <t xml:space="preserve">Waukesha County</t>
  </si>
  <si>
    <t xml:space="preserve">55133</t>
  </si>
  <si>
    <t xml:space="preserve">Waupaca County</t>
  </si>
  <si>
    <t xml:space="preserve">55135</t>
  </si>
  <si>
    <t xml:space="preserve">Waushara County</t>
  </si>
  <si>
    <t xml:space="preserve">55137</t>
  </si>
  <si>
    <t xml:space="preserve">55139</t>
  </si>
  <si>
    <t xml:space="preserve">55141</t>
  </si>
  <si>
    <t xml:space="preserve">Wyoming</t>
  </si>
  <si>
    <t xml:space="preserve">56001</t>
  </si>
  <si>
    <t xml:space="preserve">56003</t>
  </si>
  <si>
    <t xml:space="preserve">56005</t>
  </si>
  <si>
    <t xml:space="preserve">56007</t>
  </si>
  <si>
    <t xml:space="preserve">Converse County</t>
  </si>
  <si>
    <t xml:space="preserve">56009</t>
  </si>
  <si>
    <t xml:space="preserve">56011</t>
  </si>
  <si>
    <t xml:space="preserve">56013</t>
  </si>
  <si>
    <t xml:space="preserve">Goshen County</t>
  </si>
  <si>
    <t xml:space="preserve">56015</t>
  </si>
  <si>
    <t xml:space="preserve">Hot Springs County</t>
  </si>
  <si>
    <t xml:space="preserve">56017</t>
  </si>
  <si>
    <t xml:space="preserve">56019</t>
  </si>
  <si>
    <t xml:space="preserve">Laramie County</t>
  </si>
  <si>
    <t xml:space="preserve">56021</t>
  </si>
  <si>
    <t xml:space="preserve">56023</t>
  </si>
  <si>
    <t xml:space="preserve">Natrona County</t>
  </si>
  <si>
    <t xml:space="preserve">56025</t>
  </si>
  <si>
    <t xml:space="preserve">Niobrara County</t>
  </si>
  <si>
    <t xml:space="preserve">56027</t>
  </si>
  <si>
    <t xml:space="preserve">56029</t>
  </si>
  <si>
    <t xml:space="preserve">56031</t>
  </si>
  <si>
    <t xml:space="preserve">56033</t>
  </si>
  <si>
    <t xml:space="preserve">Sublette County</t>
  </si>
  <si>
    <t xml:space="preserve">56035</t>
  </si>
  <si>
    <t xml:space="preserve">Sweetwater County</t>
  </si>
  <si>
    <t xml:space="preserve">56037</t>
  </si>
  <si>
    <t xml:space="preserve">56039</t>
  </si>
  <si>
    <t xml:space="preserve">Uinta County</t>
  </si>
  <si>
    <t xml:space="preserve">56041</t>
  </si>
  <si>
    <t xml:space="preserve">Washakie County</t>
  </si>
  <si>
    <t xml:space="preserve">56043</t>
  </si>
  <si>
    <t xml:space="preserve">Weston County</t>
  </si>
  <si>
    <t xml:space="preserve">56045</t>
  </si>
  <si>
    <t xml:space="preserve">States</t>
  </si>
  <si>
    <t xml:space="preserve">Ratio bands (illustrative)</t>
  </si>
  <si>
    <t xml:space="preserve">&lt;= 30%</t>
  </si>
  <si>
    <t xml:space="preserve">Green - manageable (illustrative)</t>
  </si>
  <si>
    <t xml:space="preserve">30% - 45%</t>
  </si>
  <si>
    <t xml:space="preserve">Amber - stretched (illustrative)</t>
  </si>
  <si>
    <t xml:space="preserve">&gt; 45%</t>
  </si>
  <si>
    <t xml:space="preserve">Red - severe (illustrative)</t>
  </si>
  <si>
    <t xml:space="preserve">Blue = your inputs. Black = live formulas. Re-pick the county after changing the state.</t>
  </si>
  <si>
    <t xml:space="preserve">INPUTS</t>
  </si>
  <si>
    <t xml:space="preserve">Tenure</t>
  </si>
  <si>
    <t xml:space="preserve">Renter</t>
  </si>
  <si>
    <t xml:space="preserve">Children needing paid care</t>
  </si>
  <si>
    <t xml:space="preserve">Monthly take-home income ($)</t>
  </si>
  <si>
    <t xml:space="preserve">&lt;- enter YOUR number; nothing here estimates your pay</t>
  </si>
  <si>
    <t xml:space="preserve">COUNTY DATA (looked up live from the Data table)</t>
  </si>
  <si>
    <t xml:space="preserve">Lookup row (INDEX/MATCH key)</t>
  </si>
  <si>
    <t xml:space="preserve">Median gross rent ($/mo)</t>
  </si>
  <si>
    <t xml:space="preserve">Owner cost w/ mortgage ($/mo)</t>
  </si>
  <si>
    <t xml:space="preserve">Homeowners insurance ($/mo)</t>
  </si>
  <si>
    <t xml:space="preserve">Renters insurance ($/mo)</t>
  </si>
  <si>
    <t xml:space="preserve">Childcare, per child ($/mo)</t>
  </si>
  <si>
    <t xml:space="preserve">County median household income ($/yr)</t>
  </si>
  <si>
    <t xml:space="preserve">Status</t>
  </si>
  <si>
    <t xml:space="preserve">A $0 component = ACS/NAIC suppressed value (18 counties) - see README</t>
  </si>
  <si>
    <t xml:space="preserve">RESULTS</t>
  </si>
  <si>
    <t xml:space="preserve">Housing cost ($/mo)</t>
  </si>
  <si>
    <t xml:space="preserve">Childcare cost ($/mo)</t>
  </si>
  <si>
    <t xml:space="preserve">Total monthly cost nut</t>
  </si>
  <si>
    <t xml:space="preserve">Cost-to-income ratio</t>
  </si>
  <si>
    <t xml:space="preserve">Residual after costs ($/mo)</t>
  </si>
  <si>
    <t xml:space="preserve">Nut vs county median income</t>
  </si>
  <si>
    <t xml:space="preserve">Same nut measured against the county's own median household income / 12</t>
  </si>
  <si>
    <t xml:space="preserve">Ratio bands (illustrative, not advice):</t>
  </si>
  <si>
    <t xml:space="preserve">&lt;= 30%  manageable</t>
  </si>
  <si>
    <t xml:space="preserve">30% - 45%  stretched</t>
  </si>
  <si>
    <t xml:space="preserve">&gt; 45%  severe</t>
  </si>
  <si>
    <t xml:space="preserve">Two-County Comparison</t>
  </si>
  <si>
    <t xml:space="preserve">Tenure, children and income carry over from the Scenario tab (green links).</t>
  </si>
  <si>
    <t xml:space="preserve">County A</t>
  </si>
  <si>
    <t xml:space="preserve">County B</t>
  </si>
  <si>
    <t xml:space="preserve">Delta (B - A)</t>
  </si>
  <si>
    <t xml:space="preserve">Lookup row</t>
  </si>
  <si>
    <t xml:space="preserve">Tenure (from Scenario)</t>
  </si>
  <si>
    <t xml:space="preserve">Children (from Scenario)</t>
  </si>
  <si>
    <t xml:space="preserve">Monthly income (from Scenario)</t>
  </si>
  <si>
    <t xml:space="preserve">Housing (rent or mortgage)</t>
  </si>
  <si>
    <t xml:space="preserve">Income Sensitivity - Cost-to-Income Ratio</t>
  </si>
  <si>
    <t xml:space="preserve">What-if grid for the county selected on the Scenario tab, across an income sweep you control.</t>
  </si>
  <si>
    <t xml:space="preserve">Scenario county</t>
  </si>
  <si>
    <t xml:space="preserve">Start income ($/mo)</t>
  </si>
  <si>
    <t xml:space="preserve">Renter nut ($/mo)</t>
  </si>
  <si>
    <t xml:space="preserve">Step ($)</t>
  </si>
  <si>
    <t xml:space="preserve">Owner nut ($/mo)</t>
  </si>
  <si>
    <t xml:space="preserve">Monthly income</t>
  </si>
  <si>
    <t xml:space="preserve">Renter ratio</t>
  </si>
  <si>
    <t xml:space="preserve">Owner ratio</t>
  </si>
  <si>
    <t xml:space="preserve">Color scale 15%-&gt;55% is illustrative shading only.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</si>
</sst>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\$#,##0"/>
    <numFmt numFmtId="167" formatCode="#,##0"/>
    <numFmt numFmtId="168" formatCode="0.0%"/>
    <numFmt numFmtId="169" formatCode="\$#,##0;&quot;($&quot;#,##0\);\-"/>
    <numFmt numFmtId="170" formatCode="0.0%;\-0.0%"/>
    <numFmt numFmtId="171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F3B5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</font>
    <font>
      <sz val="10"/>
      <color rgb="FF0000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3B57"/>
        <bgColor rgb="FF003366"/>
      </patternFill>
    </fill>
    <fill>
      <patternFill patternType="solid">
        <fgColor rgb="FFFFF7CC"/>
        <bgColor rgb="FFF9F9F9"/>
      </patternFill>
    </fill>
    <fill>
      <patternFill patternType="solid">
        <fgColor rgb="FFC6EFCE"/>
        <bgColor rgb="FFD9D9D9"/>
      </patternFill>
    </fill>
    <fill>
      <patternFill patternType="solid">
        <fgColor rgb="FFFFEB9C"/>
        <bgColor rgb="FFFFF7CC"/>
      </patternFill>
    </fill>
    <fill>
      <patternFill patternType="solid">
        <fgColor rgb="FFFFC7CE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F3B5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78787"/>
      <rgbColor rgb="FF9999FF"/>
      <rgbColor rgb="FFAA433F"/>
      <rgbColor rgb="FFFFF7CC"/>
      <rgbColor rgb="FFF9F9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F81BD"/>
      <rgbColor rgb="FF33CCCC"/>
      <rgbColor rgb="FF99CC00"/>
      <rgbColor rgb="FFFFCC00"/>
      <rgbColor rgb="FFFF9900"/>
      <rgbColor rgb="FFFF6600"/>
      <rgbColor rgb="FF777777"/>
      <rgbColor rgb="FFCC8F8E"/>
      <rgbColor rgb="FF003366"/>
      <rgbColor rgb="FF339966"/>
      <rgbColor rgb="FF003300"/>
      <rgbColor rgb="FF333300"/>
      <rgbColor rgb="FF993300"/>
      <rgbColor rgb="FFC0504D"/>
      <rgbColor rgb="FF555555"/>
      <rgbColor rgb="FF1F3B5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Monthly cost components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Compare!$C$5</c:f>
              <c:strCache>
                <c:ptCount val="1"/>
                <c:pt idx="0">
                  <c:v>Marion County</c:v>
                </c:pt>
              </c:strCache>
            </c:strRef>
          </c:tx>
          <c:spPr>
            <a:solidFill>
              <a:srgbClr val="4F81BD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Compare!$B$11:$B$13</c:f>
              <c:strCache>
                <c:ptCount val="3"/>
                <c:pt idx="0">
                  <c:v>Housing (rent or mortgage)</c:v>
                </c:pt>
                <c:pt idx="1">
                  <c:v>Insurance</c:v>
                </c:pt>
                <c:pt idx="2">
                  <c:v>Childcare</c:v>
                </c:pt>
              </c:strCache>
            </c:strRef>
          </c:cat>
          <c:val>
            <c:numRef>
              <c:f>Compare!$C$11:$C$13</c:f>
              <c:numCache>
                <c:formatCode>\$#,##0</c:formatCode>
                <c:ptCount val="3"/>
                <c:pt idx="0">
                  <c:v>1107</c:v>
                </c:pt>
                <c:pt idx="1">
                  <c:v>14</c:v>
                </c:pt>
                <c:pt idx="2">
                  <c:v>887</c:v>
                </c:pt>
              </c:numCache>
            </c:numRef>
          </c:val>
        </c:ser>
        <c:ser>
          <c:idx val="1"/>
          <c:order val="1"/>
          <c:tx>
            <c:strRef>
              <c:f>Compare!$D$5</c:f>
              <c:strCache>
                <c:ptCount val="1"/>
                <c:pt idx="0">
                  <c:v>Bexar County</c:v>
                </c:pt>
              </c:strCache>
            </c:strRef>
          </c:tx>
          <c:spPr>
            <a:solidFill>
              <a:srgbClr val="C0504D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Compare!$B$11:$B$13</c:f>
              <c:strCache>
                <c:ptCount val="3"/>
                <c:pt idx="0">
                  <c:v>Housing (rent or mortgage)</c:v>
                </c:pt>
                <c:pt idx="1">
                  <c:v>Insurance</c:v>
                </c:pt>
                <c:pt idx="2">
                  <c:v>Childcare</c:v>
                </c:pt>
              </c:strCache>
            </c:strRef>
          </c:cat>
          <c:val>
            <c:numRef>
              <c:f>Compare!$D$11:$D$13</c:f>
              <c:numCache>
                <c:formatCode>\$#,##0</c:formatCode>
                <c:ptCount val="3"/>
                <c:pt idx="0">
                  <c:v>1290</c:v>
                </c:pt>
                <c:pt idx="1">
                  <c:v>17</c:v>
                </c:pt>
                <c:pt idx="2">
                  <c:v>741</c:v>
                </c:pt>
              </c:numCache>
            </c:numRef>
          </c:val>
        </c:ser>
        <c:gapWidth val="150"/>
        <c:overlap val="0"/>
        <c:axId val="15440681"/>
        <c:axId val="84283981"/>
      </c:barChart>
      <c:catAx>
        <c:axId val="1544068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283981"/>
        <c:crosses val="autoZero"/>
        <c:auto val="1"/>
        <c:lblAlgn val="ctr"/>
        <c:lblOffset val="100"/>
        <c:noMultiLvlLbl val="0"/>
      </c:catAx>
      <c:valAx>
        <c:axId val="8428398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$ /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44068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1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Cost-to-income ratio vs. monthly income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"Renter"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AA433F"/>
            </a:solidFill>
            <a:ln w="1260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Sensitivity!$B$9:$B$23</c:f>
              <c:strCache>
                <c:ptCount val="15"/>
                <c:pt idx="0">
                  <c:v>$2,500</c:v>
                </c:pt>
                <c:pt idx="1">
                  <c:v>$3,000</c:v>
                </c:pt>
                <c:pt idx="2">
                  <c:v>$3,500</c:v>
                </c:pt>
                <c:pt idx="3">
                  <c:v>$4,000</c:v>
                </c:pt>
                <c:pt idx="4">
                  <c:v>$4,500</c:v>
                </c:pt>
                <c:pt idx="5">
                  <c:v>$5,000</c:v>
                </c:pt>
                <c:pt idx="6">
                  <c:v>$5,500</c:v>
                </c:pt>
                <c:pt idx="7">
                  <c:v>$6,000</c:v>
                </c:pt>
                <c:pt idx="8">
                  <c:v>$6,500</c:v>
                </c:pt>
                <c:pt idx="9">
                  <c:v>$7,000</c:v>
                </c:pt>
                <c:pt idx="10">
                  <c:v>$7,500</c:v>
                </c:pt>
                <c:pt idx="11">
                  <c:v>$8,000</c:v>
                </c:pt>
                <c:pt idx="12">
                  <c:v>$8,500</c:v>
                </c:pt>
                <c:pt idx="13">
                  <c:v>$9,000</c:v>
                </c:pt>
                <c:pt idx="14">
                  <c:v>$9,500</c:v>
                </c:pt>
              </c:strCache>
            </c:strRef>
          </c:cat>
          <c:val>
            <c:numRef>
              <c:f>Sensitivity!$C$9:$C$23</c:f>
              <c:numCache>
                <c:formatCode>0.0%</c:formatCode>
                <c:ptCount val="15"/>
                <c:pt idx="0">
                  <c:v>0.8032</c:v>
                </c:pt>
                <c:pt idx="1">
                  <c:v>0.669333333333333</c:v>
                </c:pt>
                <c:pt idx="2">
                  <c:v>0.573714285714286</c:v>
                </c:pt>
                <c:pt idx="3">
                  <c:v>0.502</c:v>
                </c:pt>
                <c:pt idx="4">
                  <c:v>0.446222222222222</c:v>
                </c:pt>
                <c:pt idx="5">
                  <c:v>0.4016</c:v>
                </c:pt>
                <c:pt idx="6">
                  <c:v>0.365090909090909</c:v>
                </c:pt>
                <c:pt idx="7">
                  <c:v>0.334666666666667</c:v>
                </c:pt>
                <c:pt idx="8">
                  <c:v>0.308923076923077</c:v>
                </c:pt>
                <c:pt idx="9">
                  <c:v>0.286857142857143</c:v>
                </c:pt>
                <c:pt idx="10">
                  <c:v>0.267733333333333</c:v>
                </c:pt>
                <c:pt idx="11">
                  <c:v>0.251</c:v>
                </c:pt>
                <c:pt idx="12">
                  <c:v>0.236235294117647</c:v>
                </c:pt>
                <c:pt idx="13">
                  <c:v>0.223111111111111</c:v>
                </c:pt>
                <c:pt idx="14">
                  <c:v>0.211368421052632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"Owner"</c:f>
              <c:strCache>
                <c:ptCount val="1"/>
                <c:pt idx="0">
                  <c:v>Owner</c:v>
                </c:pt>
              </c:strCache>
            </c:strRef>
          </c:tx>
          <c:spPr>
            <a:solidFill>
              <a:srgbClr val="CC8F8E"/>
            </a:solidFill>
            <a:ln w="1260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Sensitivity!$B$9:$B$23</c:f>
              <c:strCache>
                <c:ptCount val="15"/>
                <c:pt idx="0">
                  <c:v>$2,500</c:v>
                </c:pt>
                <c:pt idx="1">
                  <c:v>$3,000</c:v>
                </c:pt>
                <c:pt idx="2">
                  <c:v>$3,500</c:v>
                </c:pt>
                <c:pt idx="3">
                  <c:v>$4,000</c:v>
                </c:pt>
                <c:pt idx="4">
                  <c:v>$4,500</c:v>
                </c:pt>
                <c:pt idx="5">
                  <c:v>$5,000</c:v>
                </c:pt>
                <c:pt idx="6">
                  <c:v>$5,500</c:v>
                </c:pt>
                <c:pt idx="7">
                  <c:v>$6,000</c:v>
                </c:pt>
                <c:pt idx="8">
                  <c:v>$6,500</c:v>
                </c:pt>
                <c:pt idx="9">
                  <c:v>$7,000</c:v>
                </c:pt>
                <c:pt idx="10">
                  <c:v>$7,500</c:v>
                </c:pt>
                <c:pt idx="11">
                  <c:v>$8,000</c:v>
                </c:pt>
                <c:pt idx="12">
                  <c:v>$8,500</c:v>
                </c:pt>
                <c:pt idx="13">
                  <c:v>$9,000</c:v>
                </c:pt>
                <c:pt idx="14">
                  <c:v>$9,500</c:v>
                </c:pt>
              </c:strCache>
            </c:strRef>
          </c:cat>
          <c:val>
            <c:numRef>
              <c:f>Sensitivity!$D$9:$D$23</c:f>
              <c:numCache>
                <c:formatCode>0.0%</c:formatCode>
                <c:ptCount val="15"/>
                <c:pt idx="0">
                  <c:v>0.9556</c:v>
                </c:pt>
                <c:pt idx="1">
                  <c:v>0.796333333333333</c:v>
                </c:pt>
                <c:pt idx="2">
                  <c:v>0.682571428571429</c:v>
                </c:pt>
                <c:pt idx="3">
                  <c:v>0.59725</c:v>
                </c:pt>
                <c:pt idx="4">
                  <c:v>0.530888888888889</c:v>
                </c:pt>
                <c:pt idx="5">
                  <c:v>0.4778</c:v>
                </c:pt>
                <c:pt idx="6">
                  <c:v>0.434363636363636</c:v>
                </c:pt>
                <c:pt idx="7">
                  <c:v>0.398166666666667</c:v>
                </c:pt>
                <c:pt idx="8">
                  <c:v>0.367538461538462</c:v>
                </c:pt>
                <c:pt idx="9">
                  <c:v>0.341285714285714</c:v>
                </c:pt>
                <c:pt idx="10">
                  <c:v>0.318533333333333</c:v>
                </c:pt>
                <c:pt idx="11">
                  <c:v>0.298625</c:v>
                </c:pt>
                <c:pt idx="12">
                  <c:v>0.281058823529412</c:v>
                </c:pt>
                <c:pt idx="13">
                  <c:v>0.265444444444444</c:v>
                </c:pt>
                <c:pt idx="14">
                  <c:v>0.251473684210526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437982"/>
        <c:axId val="40130510"/>
      </c:lineChart>
      <c:catAx>
        <c:axId val="44379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Monthly take-home income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0130510"/>
        <c:crosses val="autoZero"/>
        <c:auto val="1"/>
        <c:lblAlgn val="ctr"/>
        <c:lblOffset val="100"/>
        <c:noMultiLvlLbl val="0"/>
      </c:catAx>
      <c:valAx>
        <c:axId val="4013051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Ratio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43798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0</xdr:rowOff>
    </xdr:from>
    <xdr:to>
      <xdr:col>15</xdr:col>
      <xdr:colOff>255960</xdr:colOff>
      <xdr:row>19</xdr:row>
      <xdr:rowOff>1080</xdr:rowOff>
    </xdr:to>
    <xdr:graphicFrame>
      <xdr:nvGraphicFramePr>
        <xdr:cNvPr id="1" name="Chart 1"/>
        <xdr:cNvGraphicFramePr/>
      </xdr:nvGraphicFramePr>
      <xdr:xfrm>
        <a:off x="7166520" y="4107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7</xdr:row>
      <xdr:rowOff>0</xdr:rowOff>
    </xdr:from>
    <xdr:to>
      <xdr:col>14</xdr:col>
      <xdr:colOff>256320</xdr:colOff>
      <xdr:row>25</xdr:row>
      <xdr:rowOff>170640</xdr:rowOff>
    </xdr:to>
    <xdr:graphicFrame>
      <xdr:nvGraphicFramePr>
        <xdr:cNvPr id="2" name="Chart 1"/>
        <xdr:cNvGraphicFramePr/>
      </xdr:nvGraphicFramePr>
      <xdr:xfrm>
        <a:off x="4347360" y="1363320"/>
        <a:ext cx="57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CostData" displayName="CostData" ref="A1:M3223" headerRowCount="1" totalsRowCount="0" totalsRowShown="0">
  <autoFilter ref="A1:M3223"/>
  <tableColumns count="13">
    <tableColumn id="1" name="State"/>
    <tableColumn id="2" name="County"/>
    <tableColumn id="3" name="FIPS"/>
    <tableColumn id="4" name="Key"/>
    <tableColumn id="5" name="Median Rent ($/mo)"/>
    <tableColumn id="6" name="Owner Cost w/ Mortgage ($/mo)"/>
    <tableColumn id="7" name="Homeowners Ins ($/mo)"/>
    <tableColumn id="8" name="Renters Ins ($/mo)"/>
    <tableColumn id="9" name="Childcare per Child ($/mo)"/>
    <tableColumn id="10" name="Median HH Income ($/yr)"/>
    <tableColumn id="11" name="Population"/>
    <tableColumn id="12" name="Owner Shelter ($/mo)"/>
    <tableColumn id="13" name="Renter Shelter ($/mo)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<Relationship Id="rId3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95"/>
  </cols>
  <sheetData>
    <row r="1" customFormat="false" ht="17.3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3"/>
      <c r="C3" s="4"/>
    </row>
    <row r="4" customFormat="false" ht="15" hidden="false" customHeight="false" outlineLevel="0" collapsed="false">
      <c r="B4" s="5" t="s">
        <v>2</v>
      </c>
    </row>
    <row r="5" customFormat="false" ht="23.85" hidden="false" customHeight="false" outlineLevel="0" collapsed="false">
      <c r="B5" s="3" t="s">
        <v>3</v>
      </c>
      <c r="C5" s="4" t="s">
        <v>4</v>
      </c>
    </row>
    <row r="6" customFormat="false" ht="23.85" hidden="false" customHeight="false" outlineLevel="0" collapsed="false">
      <c r="B6" s="3" t="s">
        <v>5</v>
      </c>
      <c r="C6" s="4" t="s">
        <v>6</v>
      </c>
    </row>
    <row r="7" customFormat="false" ht="23.85" hidden="false" customHeight="false" outlineLevel="0" collapsed="false">
      <c r="B7" s="3" t="s">
        <v>7</v>
      </c>
      <c r="C7" s="4" t="s">
        <v>8</v>
      </c>
    </row>
    <row r="8" customFormat="false" ht="15" hidden="false" customHeight="false" outlineLevel="0" collapsed="false">
      <c r="B8" s="3"/>
      <c r="C8" s="4"/>
    </row>
    <row r="9" customFormat="false" ht="15" hidden="false" customHeight="false" outlineLevel="0" collapsed="false">
      <c r="B9" s="5" t="s">
        <v>9</v>
      </c>
    </row>
    <row r="10" customFormat="false" ht="23.85" hidden="false" customHeight="false" outlineLevel="0" collapsed="false">
      <c r="B10" s="3" t="s">
        <v>10</v>
      </c>
      <c r="C10" s="4" t="s">
        <v>11</v>
      </c>
    </row>
    <row r="11" customFormat="false" ht="23.85" hidden="false" customHeight="false" outlineLevel="0" collapsed="false">
      <c r="B11" s="3" t="s">
        <v>12</v>
      </c>
      <c r="C11" s="4" t="s">
        <v>13</v>
      </c>
    </row>
    <row r="12" customFormat="false" ht="15" hidden="false" customHeight="false" outlineLevel="0" collapsed="false">
      <c r="B12" s="3" t="s">
        <v>14</v>
      </c>
      <c r="C12" s="4" t="s">
        <v>15</v>
      </c>
    </row>
    <row r="13" customFormat="false" ht="23.85" hidden="false" customHeight="false" outlineLevel="0" collapsed="false">
      <c r="B13" s="3" t="s">
        <v>16</v>
      </c>
      <c r="C13" s="4" t="s">
        <v>17</v>
      </c>
    </row>
    <row r="14" customFormat="false" ht="23.85" hidden="false" customHeight="false" outlineLevel="0" collapsed="false">
      <c r="B14" s="3" t="s">
        <v>18</v>
      </c>
      <c r="C14" s="4" t="s">
        <v>19</v>
      </c>
    </row>
    <row r="15" customFormat="false" ht="15" hidden="false" customHeight="false" outlineLevel="0" collapsed="false">
      <c r="B15" s="3"/>
      <c r="C15" s="4"/>
    </row>
    <row r="16" customFormat="false" ht="15" hidden="false" customHeight="false" outlineLevel="0" collapsed="false">
      <c r="B16" s="5" t="s">
        <v>20</v>
      </c>
    </row>
    <row r="17" customFormat="false" ht="23.85" hidden="false" customHeight="false" outlineLevel="0" collapsed="false">
      <c r="B17" s="3" t="s">
        <v>21</v>
      </c>
      <c r="C17" s="4" t="s">
        <v>22</v>
      </c>
    </row>
    <row r="18" customFormat="false" ht="15" hidden="false" customHeight="false" outlineLevel="0" collapsed="false">
      <c r="B18" s="3" t="s">
        <v>16</v>
      </c>
      <c r="C18" s="4" t="s">
        <v>23</v>
      </c>
    </row>
    <row r="19" customFormat="false" ht="15" hidden="false" customHeight="false" outlineLevel="0" collapsed="false">
      <c r="B19" s="3" t="s">
        <v>18</v>
      </c>
      <c r="C19" s="4" t="s">
        <v>24</v>
      </c>
    </row>
    <row r="20" customFormat="false" ht="23.85" hidden="false" customHeight="false" outlineLevel="0" collapsed="false">
      <c r="B20" s="3" t="s">
        <v>25</v>
      </c>
      <c r="C20" s="4" t="s">
        <v>26</v>
      </c>
    </row>
    <row r="21" customFormat="false" ht="15" hidden="false" customHeight="false" outlineLevel="0" collapsed="false">
      <c r="B21" s="3" t="s">
        <v>27</v>
      </c>
      <c r="C21" s="4" t="s">
        <v>28</v>
      </c>
    </row>
    <row r="22" customFormat="false" ht="15" hidden="false" customHeight="false" outlineLevel="0" collapsed="false">
      <c r="B22" s="3"/>
      <c r="C22" s="4"/>
    </row>
    <row r="23" customFormat="false" ht="15" hidden="false" customHeight="false" outlineLevel="0" collapsed="false">
      <c r="B23" s="5" t="s">
        <v>29</v>
      </c>
    </row>
    <row r="24" customFormat="false" ht="15" hidden="false" customHeight="false" outlineLevel="0" collapsed="false">
      <c r="B24" s="3" t="s">
        <v>30</v>
      </c>
      <c r="C24" s="4" t="s">
        <v>31</v>
      </c>
    </row>
    <row r="25" customFormat="false" ht="23.85" hidden="false" customHeight="false" outlineLevel="0" collapsed="false">
      <c r="B25" s="3" t="s">
        <v>32</v>
      </c>
      <c r="C25" s="4" t="s">
        <v>33</v>
      </c>
    </row>
    <row r="26" customFormat="false" ht="15" hidden="false" customHeight="false" outlineLevel="0" collapsed="false">
      <c r="B26" s="3" t="s">
        <v>34</v>
      </c>
      <c r="C26" s="4" t="s">
        <v>35</v>
      </c>
    </row>
    <row r="27" customFormat="false" ht="15" hidden="false" customHeight="false" outlineLevel="0" collapsed="false">
      <c r="B27" s="3" t="s">
        <v>36</v>
      </c>
      <c r="C27" s="4" t="s">
        <v>37</v>
      </c>
    </row>
    <row r="28" customFormat="false" ht="15" hidden="false" customHeight="false" outlineLevel="0" collapsed="false">
      <c r="B28" s="3" t="s">
        <v>38</v>
      </c>
      <c r="C28" s="4" t="s">
        <v>39</v>
      </c>
    </row>
    <row r="29" customFormat="false" ht="15" hidden="false" customHeight="false" outlineLevel="0" collapsed="false">
      <c r="B29" s="3"/>
      <c r="C29" s="4"/>
    </row>
    <row r="30" customFormat="false" ht="15" hidden="false" customHeight="false" outlineLevel="0" collapsed="false">
      <c r="B30" s="2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6"/>
    <col collapsed="false" customWidth="true" hidden="false" outlineLevel="0" max="3" min="3" style="0" width="8"/>
    <col collapsed="false" customWidth="true" hidden="true" outlineLevel="0" max="4" min="4" style="0" width="2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8" min="7" style="0" width="12"/>
    <col collapsed="false" customWidth="true" hidden="false" outlineLevel="0" max="10" min="9" style="0" width="13"/>
    <col collapsed="false" customWidth="true" hidden="false" outlineLevel="0" max="11" min="11" style="0" width="11"/>
    <col collapsed="false" customWidth="true" hidden="false" outlineLevel="0" max="13" min="12" style="0" width="12"/>
  </cols>
  <sheetData>
    <row r="1" customFormat="false" ht="35.05" hidden="false" customHeight="false" outlineLevel="0" collapsed="false">
      <c r="A1" s="6" t="s">
        <v>41</v>
      </c>
      <c r="B1" s="6" t="s">
        <v>42</v>
      </c>
      <c r="C1" s="6" t="s">
        <v>43</v>
      </c>
      <c r="D1" s="6" t="s">
        <v>44</v>
      </c>
      <c r="E1" s="6" t="s">
        <v>45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  <c r="L1" s="6" t="s">
        <v>52</v>
      </c>
      <c r="M1" s="6" t="s">
        <v>53</v>
      </c>
    </row>
    <row r="2" customFormat="false" ht="15" hidden="false" customHeight="false" outlineLevel="0" collapsed="false">
      <c r="A2" s="7" t="s">
        <v>54</v>
      </c>
      <c r="B2" s="7" t="s">
        <v>55</v>
      </c>
      <c r="C2" s="8" t="s">
        <v>56</v>
      </c>
      <c r="D2" s="9" t="str">
        <f aca="false">A2&amp;"|"&amp;B2</f>
        <v>Alabama|Autauga County</v>
      </c>
      <c r="E2" s="10" t="n">
        <v>1200</v>
      </c>
      <c r="F2" s="10" t="n">
        <v>1416</v>
      </c>
      <c r="G2" s="10" t="n">
        <v>181</v>
      </c>
      <c r="H2" s="10" t="n">
        <v>18</v>
      </c>
      <c r="I2" s="10" t="n">
        <v>632</v>
      </c>
      <c r="J2" s="10" t="n">
        <v>69841</v>
      </c>
      <c r="K2" s="11" t="n">
        <v>59285</v>
      </c>
      <c r="L2" s="12" t="n">
        <f aca="false">IF(COUNT(F2,G2)=2,F2+G2,"")</f>
        <v>1597</v>
      </c>
      <c r="M2" s="12" t="n">
        <f aca="false">IF(COUNT(E2,H2)=2,E2+H2,"")</f>
        <v>1218</v>
      </c>
    </row>
    <row r="3" customFormat="false" ht="15" hidden="false" customHeight="false" outlineLevel="0" collapsed="false">
      <c r="A3" s="7" t="s">
        <v>54</v>
      </c>
      <c r="B3" s="7" t="s">
        <v>57</v>
      </c>
      <c r="C3" s="8" t="s">
        <v>58</v>
      </c>
      <c r="D3" s="9" t="str">
        <f aca="false">A3&amp;"|"&amp;B3</f>
        <v>Alabama|Baldwin County</v>
      </c>
      <c r="E3" s="10" t="n">
        <v>1211</v>
      </c>
      <c r="F3" s="10" t="n">
        <v>1563</v>
      </c>
      <c r="G3" s="10" t="n">
        <v>183</v>
      </c>
      <c r="H3" s="10" t="n">
        <v>18</v>
      </c>
      <c r="I3" s="10" t="n">
        <v>578</v>
      </c>
      <c r="J3" s="10" t="n">
        <v>75019</v>
      </c>
      <c r="K3" s="11" t="n">
        <v>239945</v>
      </c>
      <c r="L3" s="12" t="n">
        <f aca="false">IF(COUNT(F3,G3)=2,F3+G3,"")</f>
        <v>1746</v>
      </c>
      <c r="M3" s="12" t="n">
        <f aca="false">IF(COUNT(E3,H3)=2,E3+H3,"")</f>
        <v>1229</v>
      </c>
    </row>
    <row r="4" customFormat="false" ht="15" hidden="false" customHeight="false" outlineLevel="0" collapsed="false">
      <c r="A4" s="7" t="s">
        <v>54</v>
      </c>
      <c r="B4" s="7" t="s">
        <v>59</v>
      </c>
      <c r="C4" s="8" t="s">
        <v>60</v>
      </c>
      <c r="D4" s="9" t="str">
        <f aca="false">A4&amp;"|"&amp;B4</f>
        <v>Alabama|Barbour County</v>
      </c>
      <c r="E4" s="10" t="n">
        <v>644</v>
      </c>
      <c r="F4" s="10" t="n">
        <v>1185</v>
      </c>
      <c r="G4" s="10" t="n">
        <v>102</v>
      </c>
      <c r="H4" s="10" t="n">
        <v>18</v>
      </c>
      <c r="I4" s="10" t="n">
        <v>528</v>
      </c>
      <c r="J4" s="10" t="n">
        <v>44290</v>
      </c>
      <c r="K4" s="11" t="n">
        <v>24757</v>
      </c>
      <c r="L4" s="12" t="n">
        <f aca="false">IF(COUNT(F4,G4)=2,F4+G4,"")</f>
        <v>1287</v>
      </c>
      <c r="M4" s="12" t="n">
        <f aca="false">IF(COUNT(E4,H4)=2,E4+H4,"")</f>
        <v>662</v>
      </c>
    </row>
    <row r="5" customFormat="false" ht="15" hidden="false" customHeight="false" outlineLevel="0" collapsed="false">
      <c r="A5" s="7" t="s">
        <v>54</v>
      </c>
      <c r="B5" s="7" t="s">
        <v>61</v>
      </c>
      <c r="C5" s="8" t="s">
        <v>62</v>
      </c>
      <c r="D5" s="9" t="str">
        <f aca="false">A5&amp;"|"&amp;B5</f>
        <v>Alabama|Bibb County</v>
      </c>
      <c r="E5" s="10" t="n">
        <v>802</v>
      </c>
      <c r="F5" s="10" t="n">
        <v>1195</v>
      </c>
      <c r="G5" s="10" t="n">
        <v>121</v>
      </c>
      <c r="H5" s="10" t="n">
        <v>18</v>
      </c>
      <c r="I5" s="10" t="n">
        <v>591</v>
      </c>
      <c r="J5" s="10" t="n">
        <v>51215</v>
      </c>
      <c r="K5" s="11" t="n">
        <v>22152</v>
      </c>
      <c r="L5" s="12" t="n">
        <f aca="false">IF(COUNT(F5,G5)=2,F5+G5,"")</f>
        <v>1316</v>
      </c>
      <c r="M5" s="12" t="n">
        <f aca="false">IF(COUNT(E5,H5)=2,E5+H5,"")</f>
        <v>820</v>
      </c>
    </row>
    <row r="6" customFormat="false" ht="15" hidden="false" customHeight="false" outlineLevel="0" collapsed="false">
      <c r="A6" s="7" t="s">
        <v>54</v>
      </c>
      <c r="B6" s="7" t="s">
        <v>63</v>
      </c>
      <c r="C6" s="8" t="s">
        <v>64</v>
      </c>
      <c r="D6" s="9" t="str">
        <f aca="false">A6&amp;"|"&amp;B6</f>
        <v>Alabama|Blount County</v>
      </c>
      <c r="E6" s="10" t="n">
        <v>743</v>
      </c>
      <c r="F6" s="10" t="n">
        <v>1315</v>
      </c>
      <c r="G6" s="10" t="n">
        <v>112</v>
      </c>
      <c r="H6" s="10" t="n">
        <v>18</v>
      </c>
      <c r="I6" s="10" t="n">
        <v>632</v>
      </c>
      <c r="J6" s="10" t="n">
        <v>61096</v>
      </c>
      <c r="K6" s="11" t="n">
        <v>59292</v>
      </c>
      <c r="L6" s="12" t="n">
        <f aca="false">IF(COUNT(F6,G6)=2,F6+G6,"")</f>
        <v>1427</v>
      </c>
      <c r="M6" s="12" t="n">
        <f aca="false">IF(COUNT(E6,H6)=2,E6+H6,"")</f>
        <v>761</v>
      </c>
    </row>
    <row r="7" customFormat="false" ht="15" hidden="false" customHeight="false" outlineLevel="0" collapsed="false">
      <c r="A7" s="7" t="s">
        <v>54</v>
      </c>
      <c r="B7" s="7" t="s">
        <v>65</v>
      </c>
      <c r="C7" s="8" t="s">
        <v>66</v>
      </c>
      <c r="D7" s="9" t="str">
        <f aca="false">A7&amp;"|"&amp;B7</f>
        <v>Alabama|Bullock County</v>
      </c>
      <c r="E7" s="10" t="n">
        <v>635</v>
      </c>
      <c r="F7" s="10" t="n">
        <v>1068</v>
      </c>
      <c r="G7" s="10" t="n">
        <v>102</v>
      </c>
      <c r="H7" s="10" t="n">
        <v>18</v>
      </c>
      <c r="I7" s="10" t="n">
        <v>632</v>
      </c>
      <c r="J7" s="10" t="n">
        <v>36723</v>
      </c>
      <c r="K7" s="11" t="n">
        <v>10157</v>
      </c>
      <c r="L7" s="12" t="n">
        <f aca="false">IF(COUNT(F7,G7)=2,F7+G7,"")</f>
        <v>1170</v>
      </c>
      <c r="M7" s="12" t="n">
        <f aca="false">IF(COUNT(E7,H7)=2,E7+H7,"")</f>
        <v>653</v>
      </c>
    </row>
    <row r="8" customFormat="false" ht="15" hidden="false" customHeight="false" outlineLevel="0" collapsed="false">
      <c r="A8" s="7" t="s">
        <v>54</v>
      </c>
      <c r="B8" s="7" t="s">
        <v>67</v>
      </c>
      <c r="C8" s="8" t="s">
        <v>68</v>
      </c>
      <c r="D8" s="9" t="str">
        <f aca="false">A8&amp;"|"&amp;B8</f>
        <v>Alabama|Butler County</v>
      </c>
      <c r="E8" s="10" t="n">
        <v>722</v>
      </c>
      <c r="F8" s="10" t="n">
        <v>1088</v>
      </c>
      <c r="G8" s="10" t="n">
        <v>109</v>
      </c>
      <c r="H8" s="10" t="n">
        <v>18</v>
      </c>
      <c r="I8" s="10" t="n">
        <v>628</v>
      </c>
      <c r="J8" s="10" t="n">
        <v>44881</v>
      </c>
      <c r="K8" s="11" t="n">
        <v>18807</v>
      </c>
      <c r="L8" s="12" t="n">
        <f aca="false">IF(COUNT(F8,G8)=2,F8+G8,"")</f>
        <v>1197</v>
      </c>
      <c r="M8" s="12" t="n">
        <f aca="false">IF(COUNT(E8,H8)=2,E8+H8,"")</f>
        <v>740</v>
      </c>
    </row>
    <row r="9" customFormat="false" ht="15" hidden="false" customHeight="false" outlineLevel="0" collapsed="false">
      <c r="A9" s="7" t="s">
        <v>54</v>
      </c>
      <c r="B9" s="7" t="s">
        <v>69</v>
      </c>
      <c r="C9" s="8" t="s">
        <v>70</v>
      </c>
      <c r="D9" s="9" t="str">
        <f aca="false">A9&amp;"|"&amp;B9</f>
        <v>Alabama|Calhoun County</v>
      </c>
      <c r="E9" s="10" t="n">
        <v>804</v>
      </c>
      <c r="F9" s="10" t="n">
        <v>1170</v>
      </c>
      <c r="G9" s="10" t="n">
        <v>122</v>
      </c>
      <c r="H9" s="10" t="n">
        <v>18</v>
      </c>
      <c r="I9" s="10" t="n">
        <v>497</v>
      </c>
      <c r="J9" s="10" t="n">
        <v>55826</v>
      </c>
      <c r="K9" s="11" t="n">
        <v>116141</v>
      </c>
      <c r="L9" s="12" t="n">
        <f aca="false">IF(COUNT(F9,G9)=2,F9+G9,"")</f>
        <v>1292</v>
      </c>
      <c r="M9" s="12" t="n">
        <f aca="false">IF(COUNT(E9,H9)=2,E9+H9,"")</f>
        <v>822</v>
      </c>
    </row>
    <row r="10" customFormat="false" ht="15" hidden="false" customHeight="false" outlineLevel="0" collapsed="false">
      <c r="A10" s="7" t="s">
        <v>54</v>
      </c>
      <c r="B10" s="7" t="s">
        <v>71</v>
      </c>
      <c r="C10" s="8" t="s">
        <v>72</v>
      </c>
      <c r="D10" s="9" t="str">
        <f aca="false">A10&amp;"|"&amp;B10</f>
        <v>Alabama|Chambers County</v>
      </c>
      <c r="E10" s="10" t="n">
        <v>850</v>
      </c>
      <c r="F10" s="10" t="n">
        <v>1085</v>
      </c>
      <c r="G10" s="10" t="n">
        <v>128</v>
      </c>
      <c r="H10" s="10" t="n">
        <v>18</v>
      </c>
      <c r="I10" s="10" t="n">
        <v>585</v>
      </c>
      <c r="J10" s="10" t="n">
        <v>49295</v>
      </c>
      <c r="K10" s="11" t="n">
        <v>34450</v>
      </c>
      <c r="L10" s="12" t="n">
        <f aca="false">IF(COUNT(F10,G10)=2,F10+G10,"")</f>
        <v>1213</v>
      </c>
      <c r="M10" s="12" t="n">
        <f aca="false">IF(COUNT(E10,H10)=2,E10+H10,"")</f>
        <v>868</v>
      </c>
    </row>
    <row r="11" customFormat="false" ht="15" hidden="false" customHeight="false" outlineLevel="0" collapsed="false">
      <c r="A11" s="7" t="s">
        <v>54</v>
      </c>
      <c r="B11" s="7" t="s">
        <v>73</v>
      </c>
      <c r="C11" s="8" t="s">
        <v>74</v>
      </c>
      <c r="D11" s="9" t="str">
        <f aca="false">A11&amp;"|"&amp;B11</f>
        <v>Alabama|Cherokee County</v>
      </c>
      <c r="E11" s="10" t="n">
        <v>750</v>
      </c>
      <c r="F11" s="10" t="n">
        <v>1220</v>
      </c>
      <c r="G11" s="10" t="n">
        <v>113</v>
      </c>
      <c r="H11" s="10" t="n">
        <v>18</v>
      </c>
      <c r="I11" s="10" t="n">
        <v>509</v>
      </c>
      <c r="J11" s="10" t="n">
        <v>50769</v>
      </c>
      <c r="K11" s="11" t="n">
        <v>25224</v>
      </c>
      <c r="L11" s="12" t="n">
        <f aca="false">IF(COUNT(F11,G11)=2,F11+G11,"")</f>
        <v>1333</v>
      </c>
      <c r="M11" s="12" t="n">
        <f aca="false">IF(COUNT(E11,H11)=2,E11+H11,"")</f>
        <v>768</v>
      </c>
    </row>
    <row r="12" customFormat="false" ht="15" hidden="false" customHeight="false" outlineLevel="0" collapsed="false">
      <c r="A12" s="7" t="s">
        <v>54</v>
      </c>
      <c r="B12" s="7" t="s">
        <v>75</v>
      </c>
      <c r="C12" s="8" t="s">
        <v>76</v>
      </c>
      <c r="D12" s="9" t="str">
        <f aca="false">A12&amp;"|"&amp;B12</f>
        <v>Alabama|Chilton County</v>
      </c>
      <c r="E12" s="10" t="n">
        <v>855</v>
      </c>
      <c r="F12" s="10" t="n">
        <v>1233</v>
      </c>
      <c r="G12" s="10" t="n">
        <v>129</v>
      </c>
      <c r="H12" s="10" t="n">
        <v>18</v>
      </c>
      <c r="I12" s="10" t="n">
        <v>628</v>
      </c>
      <c r="J12" s="10" t="n">
        <v>61873</v>
      </c>
      <c r="K12" s="11" t="n">
        <v>45500</v>
      </c>
      <c r="L12" s="12" t="n">
        <f aca="false">IF(COUNT(F12,G12)=2,F12+G12,"")</f>
        <v>1362</v>
      </c>
      <c r="M12" s="12" t="n">
        <f aca="false">IF(COUNT(E12,H12)=2,E12+H12,"")</f>
        <v>873</v>
      </c>
    </row>
    <row r="13" customFormat="false" ht="15" hidden="false" customHeight="false" outlineLevel="0" collapsed="false">
      <c r="A13" s="7" t="s">
        <v>54</v>
      </c>
      <c r="B13" s="7" t="s">
        <v>77</v>
      </c>
      <c r="C13" s="8" t="s">
        <v>78</v>
      </c>
      <c r="D13" s="9" t="str">
        <f aca="false">A13&amp;"|"&amp;B13</f>
        <v>Alabama|Choctaw County</v>
      </c>
      <c r="E13" s="10" t="n">
        <v>653</v>
      </c>
      <c r="F13" s="10" t="n">
        <v>1088</v>
      </c>
      <c r="G13" s="10" t="n">
        <v>102</v>
      </c>
      <c r="H13" s="10" t="n">
        <v>18</v>
      </c>
      <c r="I13" s="10" t="n">
        <v>587</v>
      </c>
      <c r="J13" s="10" t="n">
        <v>44483</v>
      </c>
      <c r="K13" s="11" t="n">
        <v>12525</v>
      </c>
      <c r="L13" s="12" t="n">
        <f aca="false">IF(COUNT(F13,G13)=2,F13+G13,"")</f>
        <v>1190</v>
      </c>
      <c r="M13" s="12" t="n">
        <f aca="false">IF(COUNT(E13,H13)=2,E13+H13,"")</f>
        <v>671</v>
      </c>
    </row>
    <row r="14" customFormat="false" ht="15" hidden="false" customHeight="false" outlineLevel="0" collapsed="false">
      <c r="A14" s="7" t="s">
        <v>54</v>
      </c>
      <c r="B14" s="7" t="s">
        <v>79</v>
      </c>
      <c r="C14" s="8" t="s">
        <v>80</v>
      </c>
      <c r="D14" s="9" t="str">
        <f aca="false">A14&amp;"|"&amp;B14</f>
        <v>Alabama|Clarke County</v>
      </c>
      <c r="E14" s="10" t="n">
        <v>785</v>
      </c>
      <c r="F14" s="10" t="n">
        <v>1328</v>
      </c>
      <c r="G14" s="10" t="n">
        <v>119</v>
      </c>
      <c r="H14" s="10" t="n">
        <v>18</v>
      </c>
      <c r="I14" s="10" t="n">
        <v>573</v>
      </c>
      <c r="J14" s="10" t="n">
        <v>49167</v>
      </c>
      <c r="K14" s="11" t="n">
        <v>22802</v>
      </c>
      <c r="L14" s="12" t="n">
        <f aca="false">IF(COUNT(F14,G14)=2,F14+G14,"")</f>
        <v>1447</v>
      </c>
      <c r="M14" s="12" t="n">
        <f aca="false">IF(COUNT(E14,H14)=2,E14+H14,"")</f>
        <v>803</v>
      </c>
    </row>
    <row r="15" customFormat="false" ht="15" hidden="false" customHeight="false" outlineLevel="0" collapsed="false">
      <c r="A15" s="7" t="s">
        <v>54</v>
      </c>
      <c r="B15" s="7" t="s">
        <v>81</v>
      </c>
      <c r="C15" s="8" t="s">
        <v>82</v>
      </c>
      <c r="D15" s="9" t="str">
        <f aca="false">A15&amp;"|"&amp;B15</f>
        <v>Alabama|Clay County</v>
      </c>
      <c r="E15" s="10" t="n">
        <v>624</v>
      </c>
      <c r="F15" s="10" t="n">
        <v>1151</v>
      </c>
      <c r="G15" s="10" t="n">
        <v>102</v>
      </c>
      <c r="H15" s="10" t="n">
        <v>18</v>
      </c>
      <c r="I15" s="10" t="n">
        <v>494</v>
      </c>
      <c r="J15" s="10" t="n">
        <v>51852</v>
      </c>
      <c r="K15" s="11" t="n">
        <v>14188</v>
      </c>
      <c r="L15" s="12" t="n">
        <f aca="false">IF(COUNT(F15,G15)=2,F15+G15,"")</f>
        <v>1253</v>
      </c>
      <c r="M15" s="12" t="n">
        <f aca="false">IF(COUNT(E15,H15)=2,E15+H15,"")</f>
        <v>642</v>
      </c>
    </row>
    <row r="16" customFormat="false" ht="15" hidden="false" customHeight="false" outlineLevel="0" collapsed="false">
      <c r="A16" s="7" t="s">
        <v>54</v>
      </c>
      <c r="B16" s="7" t="s">
        <v>83</v>
      </c>
      <c r="C16" s="8" t="s">
        <v>84</v>
      </c>
      <c r="D16" s="9" t="str">
        <f aca="false">A16&amp;"|"&amp;B16</f>
        <v>Alabama|Cleburne County</v>
      </c>
      <c r="E16" s="10" t="n">
        <v>792</v>
      </c>
      <c r="F16" s="10" t="n">
        <v>1237</v>
      </c>
      <c r="G16" s="10" t="n">
        <v>120</v>
      </c>
      <c r="H16" s="10" t="n">
        <v>18</v>
      </c>
      <c r="I16" s="10" t="n">
        <v>494</v>
      </c>
      <c r="J16" s="10" t="n">
        <v>53319</v>
      </c>
      <c r="K16" s="11" t="n">
        <v>15254</v>
      </c>
      <c r="L16" s="12" t="n">
        <f aca="false">IF(COUNT(F16,G16)=2,F16+G16,"")</f>
        <v>1357</v>
      </c>
      <c r="M16" s="12" t="n">
        <f aca="false">IF(COUNT(E16,H16)=2,E16+H16,"")</f>
        <v>810</v>
      </c>
    </row>
    <row r="17" customFormat="false" ht="15" hidden="false" customHeight="false" outlineLevel="0" collapsed="false">
      <c r="A17" s="7" t="s">
        <v>54</v>
      </c>
      <c r="B17" s="7" t="s">
        <v>85</v>
      </c>
      <c r="C17" s="8" t="s">
        <v>86</v>
      </c>
      <c r="D17" s="9" t="str">
        <f aca="false">A17&amp;"|"&amp;B17</f>
        <v>Alabama|Coffee County</v>
      </c>
      <c r="E17" s="10" t="n">
        <v>970</v>
      </c>
      <c r="F17" s="10" t="n">
        <v>1368</v>
      </c>
      <c r="G17" s="10" t="n">
        <v>147</v>
      </c>
      <c r="H17" s="10" t="n">
        <v>18</v>
      </c>
      <c r="I17" s="10" t="n">
        <v>528</v>
      </c>
      <c r="J17" s="10" t="n">
        <v>64672</v>
      </c>
      <c r="K17" s="11" t="n">
        <v>54231</v>
      </c>
      <c r="L17" s="12" t="n">
        <f aca="false">IF(COUNT(F17,G17)=2,F17+G17,"")</f>
        <v>1515</v>
      </c>
      <c r="M17" s="12" t="n">
        <f aca="false">IF(COUNT(E17,H17)=2,E17+H17,"")</f>
        <v>988</v>
      </c>
    </row>
    <row r="18" customFormat="false" ht="15" hidden="false" customHeight="false" outlineLevel="0" collapsed="false">
      <c r="A18" s="7" t="s">
        <v>54</v>
      </c>
      <c r="B18" s="7" t="s">
        <v>87</v>
      </c>
      <c r="C18" s="8" t="s">
        <v>88</v>
      </c>
      <c r="D18" s="9" t="str">
        <f aca="false">A18&amp;"|"&amp;B18</f>
        <v>Alabama|Colbert County</v>
      </c>
      <c r="E18" s="10" t="n">
        <v>838</v>
      </c>
      <c r="F18" s="10" t="n">
        <v>1230</v>
      </c>
      <c r="G18" s="10" t="n">
        <v>127</v>
      </c>
      <c r="H18" s="10" t="n">
        <v>18</v>
      </c>
      <c r="I18" s="10" t="n">
        <v>589</v>
      </c>
      <c r="J18" s="10" t="n">
        <v>56736</v>
      </c>
      <c r="K18" s="11" t="n">
        <v>57648</v>
      </c>
      <c r="L18" s="12" t="n">
        <f aca="false">IF(COUNT(F18,G18)=2,F18+G18,"")</f>
        <v>1357</v>
      </c>
      <c r="M18" s="12" t="n">
        <f aca="false">IF(COUNT(E18,H18)=2,E18+H18,"")</f>
        <v>856</v>
      </c>
    </row>
    <row r="19" customFormat="false" ht="15" hidden="false" customHeight="false" outlineLevel="0" collapsed="false">
      <c r="A19" s="7" t="s">
        <v>54</v>
      </c>
      <c r="B19" s="7" t="s">
        <v>89</v>
      </c>
      <c r="C19" s="8" t="s">
        <v>90</v>
      </c>
      <c r="D19" s="9" t="str">
        <f aca="false">A19&amp;"|"&amp;B19</f>
        <v>Alabama|Conecuh County</v>
      </c>
      <c r="E19" s="10" t="n">
        <v>781</v>
      </c>
      <c r="F19" s="10" t="n">
        <v>1125</v>
      </c>
      <c r="G19" s="10" t="n">
        <v>118</v>
      </c>
      <c r="H19" s="10" t="n">
        <v>18</v>
      </c>
      <c r="I19" s="10" t="n">
        <v>573</v>
      </c>
      <c r="J19" s="10" t="n">
        <v>42266</v>
      </c>
      <c r="K19" s="11" t="n">
        <v>11411</v>
      </c>
      <c r="L19" s="12" t="n">
        <f aca="false">IF(COUNT(F19,G19)=2,F19+G19,"")</f>
        <v>1243</v>
      </c>
      <c r="M19" s="12" t="n">
        <f aca="false">IF(COUNT(E19,H19)=2,E19+H19,"")</f>
        <v>799</v>
      </c>
    </row>
    <row r="20" customFormat="false" ht="15" hidden="false" customHeight="false" outlineLevel="0" collapsed="false">
      <c r="A20" s="7" t="s">
        <v>54</v>
      </c>
      <c r="B20" s="7" t="s">
        <v>91</v>
      </c>
      <c r="C20" s="8" t="s">
        <v>92</v>
      </c>
      <c r="D20" s="9" t="str">
        <f aca="false">A20&amp;"|"&amp;B20</f>
        <v>Alabama|Coosa County</v>
      </c>
      <c r="E20" s="10" t="n">
        <v>682</v>
      </c>
      <c r="F20" s="10" t="n">
        <v>989</v>
      </c>
      <c r="G20" s="10" t="n">
        <v>103</v>
      </c>
      <c r="H20" s="10" t="n">
        <v>18</v>
      </c>
      <c r="I20" s="10" t="n">
        <v>494</v>
      </c>
      <c r="J20" s="10" t="n">
        <v>57063</v>
      </c>
      <c r="K20" s="11" t="n">
        <v>10323</v>
      </c>
      <c r="L20" s="12" t="n">
        <f aca="false">IF(COUNT(F20,G20)=2,F20+G20,"")</f>
        <v>1092</v>
      </c>
      <c r="M20" s="12" t="n">
        <f aca="false">IF(COUNT(E20,H20)=2,E20+H20,"")</f>
        <v>700</v>
      </c>
    </row>
    <row r="21" customFormat="false" ht="15" hidden="false" customHeight="false" outlineLevel="0" collapsed="false">
      <c r="A21" s="7" t="s">
        <v>54</v>
      </c>
      <c r="B21" s="7" t="s">
        <v>93</v>
      </c>
      <c r="C21" s="8" t="s">
        <v>94</v>
      </c>
      <c r="D21" s="9" t="str">
        <f aca="false">A21&amp;"|"&amp;B21</f>
        <v>Alabama|Covington County</v>
      </c>
      <c r="E21" s="10" t="n">
        <v>736</v>
      </c>
      <c r="F21" s="10" t="n">
        <v>1116</v>
      </c>
      <c r="G21" s="10" t="n">
        <v>111</v>
      </c>
      <c r="H21" s="10" t="n">
        <v>18</v>
      </c>
      <c r="I21" s="10" t="n">
        <v>632</v>
      </c>
      <c r="J21" s="10" t="n">
        <v>50886</v>
      </c>
      <c r="K21" s="11" t="n">
        <v>37647</v>
      </c>
      <c r="L21" s="12" t="n">
        <f aca="false">IF(COUNT(F21,G21)=2,F21+G21,"")</f>
        <v>1227</v>
      </c>
      <c r="M21" s="12" t="n">
        <f aca="false">IF(COUNT(E21,H21)=2,E21+H21,"")</f>
        <v>754</v>
      </c>
    </row>
    <row r="22" customFormat="false" ht="15" hidden="false" customHeight="false" outlineLevel="0" collapsed="false">
      <c r="A22" s="7" t="s">
        <v>54</v>
      </c>
      <c r="B22" s="7" t="s">
        <v>95</v>
      </c>
      <c r="C22" s="8" t="s">
        <v>96</v>
      </c>
      <c r="D22" s="9" t="str">
        <f aca="false">A22&amp;"|"&amp;B22</f>
        <v>Alabama|Crenshaw County</v>
      </c>
      <c r="E22" s="10" t="n">
        <v>664</v>
      </c>
      <c r="F22" s="10" t="n">
        <v>1175</v>
      </c>
      <c r="G22" s="10" t="n">
        <v>102</v>
      </c>
      <c r="H22" s="10" t="n">
        <v>18</v>
      </c>
      <c r="I22" s="10" t="n">
        <v>525</v>
      </c>
      <c r="J22" s="10" t="n">
        <v>49040</v>
      </c>
      <c r="K22" s="11" t="n">
        <v>13144</v>
      </c>
      <c r="L22" s="12" t="n">
        <f aca="false">IF(COUNT(F22,G22)=2,F22+G22,"")</f>
        <v>1277</v>
      </c>
      <c r="M22" s="12" t="n">
        <f aca="false">IF(COUNT(E22,H22)=2,E22+H22,"")</f>
        <v>682</v>
      </c>
    </row>
    <row r="23" customFormat="false" ht="15" hidden="false" customHeight="false" outlineLevel="0" collapsed="false">
      <c r="A23" s="7" t="s">
        <v>54</v>
      </c>
      <c r="B23" s="7" t="s">
        <v>97</v>
      </c>
      <c r="C23" s="8" t="s">
        <v>98</v>
      </c>
      <c r="D23" s="9" t="str">
        <f aca="false">A23&amp;"|"&amp;B23</f>
        <v>Alabama|Cullman County</v>
      </c>
      <c r="E23" s="10" t="n">
        <v>883</v>
      </c>
      <c r="F23" s="10" t="n">
        <v>1275</v>
      </c>
      <c r="G23" s="10" t="n">
        <v>133</v>
      </c>
      <c r="H23" s="10" t="n">
        <v>18</v>
      </c>
      <c r="I23" s="10" t="n">
        <v>585</v>
      </c>
      <c r="J23" s="10" t="n">
        <v>60916</v>
      </c>
      <c r="K23" s="11" t="n">
        <v>89463</v>
      </c>
      <c r="L23" s="12" t="n">
        <f aca="false">IF(COUNT(F23,G23)=2,F23+G23,"")</f>
        <v>1408</v>
      </c>
      <c r="M23" s="12" t="n">
        <f aca="false">IF(COUNT(E23,H23)=2,E23+H23,"")</f>
        <v>901</v>
      </c>
    </row>
    <row r="24" customFormat="false" ht="15" hidden="false" customHeight="false" outlineLevel="0" collapsed="false">
      <c r="A24" s="7" t="s">
        <v>54</v>
      </c>
      <c r="B24" s="7" t="s">
        <v>99</v>
      </c>
      <c r="C24" s="8" t="s">
        <v>100</v>
      </c>
      <c r="D24" s="9" t="str">
        <f aca="false">A24&amp;"|"&amp;B24</f>
        <v>Alabama|Dale County</v>
      </c>
      <c r="E24" s="10" t="n">
        <v>863</v>
      </c>
      <c r="F24" s="10" t="n">
        <v>1120</v>
      </c>
      <c r="G24" s="10" t="n">
        <v>130</v>
      </c>
      <c r="H24" s="10" t="n">
        <v>18</v>
      </c>
      <c r="I24" s="10" t="n">
        <v>528</v>
      </c>
      <c r="J24" s="10" t="n">
        <v>53955</v>
      </c>
      <c r="K24" s="11" t="n">
        <v>49516</v>
      </c>
      <c r="L24" s="12" t="n">
        <f aca="false">IF(COUNT(F24,G24)=2,F24+G24,"")</f>
        <v>1250</v>
      </c>
      <c r="M24" s="12" t="n">
        <f aca="false">IF(COUNT(E24,H24)=2,E24+H24,"")</f>
        <v>881</v>
      </c>
    </row>
    <row r="25" customFormat="false" ht="15" hidden="false" customHeight="false" outlineLevel="0" collapsed="false">
      <c r="A25" s="7" t="s">
        <v>54</v>
      </c>
      <c r="B25" s="7" t="s">
        <v>101</v>
      </c>
      <c r="C25" s="8" t="s">
        <v>102</v>
      </c>
      <c r="D25" s="9" t="str">
        <f aca="false">A25&amp;"|"&amp;B25</f>
        <v>Alabama|Dallas County</v>
      </c>
      <c r="E25" s="10" t="n">
        <v>749</v>
      </c>
      <c r="F25" s="10" t="n">
        <v>1143</v>
      </c>
      <c r="G25" s="10" t="n">
        <v>113</v>
      </c>
      <c r="H25" s="10" t="n">
        <v>18</v>
      </c>
      <c r="I25" s="10" t="n">
        <v>632</v>
      </c>
      <c r="J25" s="10" t="n">
        <v>36810</v>
      </c>
      <c r="K25" s="11" t="n">
        <v>37536</v>
      </c>
      <c r="L25" s="12" t="n">
        <f aca="false">IF(COUNT(F25,G25)=2,F25+G25,"")</f>
        <v>1256</v>
      </c>
      <c r="M25" s="12" t="n">
        <f aca="false">IF(COUNT(E25,H25)=2,E25+H25,"")</f>
        <v>767</v>
      </c>
    </row>
    <row r="26" customFormat="false" ht="15" hidden="false" customHeight="false" outlineLevel="0" collapsed="false">
      <c r="A26" s="7" t="s">
        <v>54</v>
      </c>
      <c r="B26" s="7" t="s">
        <v>103</v>
      </c>
      <c r="C26" s="8" t="s">
        <v>104</v>
      </c>
      <c r="D26" s="9" t="str">
        <f aca="false">A26&amp;"|"&amp;B26</f>
        <v>Alabama|DeKalb County</v>
      </c>
      <c r="E26" s="10" t="n">
        <v>683</v>
      </c>
      <c r="F26" s="10" t="n">
        <v>1145</v>
      </c>
      <c r="G26" s="10" t="n">
        <v>103</v>
      </c>
      <c r="H26" s="10" t="n">
        <v>18</v>
      </c>
      <c r="I26" s="10" t="n">
        <v>509</v>
      </c>
      <c r="J26" s="10" t="n">
        <v>51149</v>
      </c>
      <c r="K26" s="11" t="n">
        <v>71946</v>
      </c>
      <c r="L26" s="12" t="n">
        <f aca="false">IF(COUNT(F26,G26)=2,F26+G26,"")</f>
        <v>1248</v>
      </c>
      <c r="M26" s="12" t="n">
        <f aca="false">IF(COUNT(E26,H26)=2,E26+H26,"")</f>
        <v>701</v>
      </c>
    </row>
    <row r="27" customFormat="false" ht="15" hidden="false" customHeight="false" outlineLevel="0" collapsed="false">
      <c r="A27" s="7" t="s">
        <v>54</v>
      </c>
      <c r="B27" s="7" t="s">
        <v>105</v>
      </c>
      <c r="C27" s="8" t="s">
        <v>106</v>
      </c>
      <c r="D27" s="9" t="str">
        <f aca="false">A27&amp;"|"&amp;B27</f>
        <v>Alabama|Elmore County</v>
      </c>
      <c r="E27" s="10" t="n">
        <v>1014</v>
      </c>
      <c r="F27" s="10" t="n">
        <v>1401</v>
      </c>
      <c r="G27" s="10" t="n">
        <v>153</v>
      </c>
      <c r="H27" s="10" t="n">
        <v>18</v>
      </c>
      <c r="I27" s="10" t="n">
        <v>632</v>
      </c>
      <c r="J27" s="10" t="n">
        <v>75553</v>
      </c>
      <c r="K27" s="11" t="n">
        <v>88669</v>
      </c>
      <c r="L27" s="12" t="n">
        <f aca="false">IF(COUNT(F27,G27)=2,F27+G27,"")</f>
        <v>1554</v>
      </c>
      <c r="M27" s="12" t="n">
        <f aca="false">IF(COUNT(E27,H27)=2,E27+H27,"")</f>
        <v>1032</v>
      </c>
    </row>
    <row r="28" customFormat="false" ht="15" hidden="false" customHeight="false" outlineLevel="0" collapsed="false">
      <c r="A28" s="7" t="s">
        <v>54</v>
      </c>
      <c r="B28" s="7" t="s">
        <v>107</v>
      </c>
      <c r="C28" s="8" t="s">
        <v>108</v>
      </c>
      <c r="D28" s="9" t="str">
        <f aca="false">A28&amp;"|"&amp;B28</f>
        <v>Alabama|Escambia County</v>
      </c>
      <c r="E28" s="10" t="n">
        <v>709</v>
      </c>
      <c r="F28" s="10" t="n">
        <v>1102</v>
      </c>
      <c r="G28" s="10" t="n">
        <v>107</v>
      </c>
      <c r="H28" s="10" t="n">
        <v>18</v>
      </c>
      <c r="I28" s="10" t="n">
        <v>578</v>
      </c>
      <c r="J28" s="10" t="n">
        <v>44447</v>
      </c>
      <c r="K28" s="11" t="n">
        <v>36695</v>
      </c>
      <c r="L28" s="12" t="n">
        <f aca="false">IF(COUNT(F28,G28)=2,F28+G28,"")</f>
        <v>1209</v>
      </c>
      <c r="M28" s="12" t="n">
        <f aca="false">IF(COUNT(E28,H28)=2,E28+H28,"")</f>
        <v>727</v>
      </c>
    </row>
    <row r="29" customFormat="false" ht="15" hidden="false" customHeight="false" outlineLevel="0" collapsed="false">
      <c r="A29" s="7" t="s">
        <v>54</v>
      </c>
      <c r="B29" s="7" t="s">
        <v>109</v>
      </c>
      <c r="C29" s="8" t="s">
        <v>110</v>
      </c>
      <c r="D29" s="9" t="str">
        <f aca="false">A29&amp;"|"&amp;B29</f>
        <v>Alabama|Etowah County</v>
      </c>
      <c r="E29" s="10" t="n">
        <v>807</v>
      </c>
      <c r="F29" s="10" t="n">
        <v>1216</v>
      </c>
      <c r="G29" s="10" t="n">
        <v>122</v>
      </c>
      <c r="H29" s="10" t="n">
        <v>18</v>
      </c>
      <c r="I29" s="10" t="n">
        <v>513</v>
      </c>
      <c r="J29" s="10" t="n">
        <v>53070</v>
      </c>
      <c r="K29" s="11" t="n">
        <v>103208</v>
      </c>
      <c r="L29" s="12" t="n">
        <f aca="false">IF(COUNT(F29,G29)=2,F29+G29,"")</f>
        <v>1338</v>
      </c>
      <c r="M29" s="12" t="n">
        <f aca="false">IF(COUNT(E29,H29)=2,E29+H29,"")</f>
        <v>825</v>
      </c>
    </row>
    <row r="30" customFormat="false" ht="15" hidden="false" customHeight="false" outlineLevel="0" collapsed="false">
      <c r="A30" s="7" t="s">
        <v>54</v>
      </c>
      <c r="B30" s="7" t="s">
        <v>111</v>
      </c>
      <c r="C30" s="8" t="s">
        <v>112</v>
      </c>
      <c r="D30" s="9" t="str">
        <f aca="false">A30&amp;"|"&amp;B30</f>
        <v>Alabama|Fayette County</v>
      </c>
      <c r="E30" s="10" t="n">
        <v>622</v>
      </c>
      <c r="F30" s="10" t="n">
        <v>1151</v>
      </c>
      <c r="G30" s="10" t="n">
        <v>102</v>
      </c>
      <c r="H30" s="10" t="n">
        <v>18</v>
      </c>
      <c r="I30" s="10" t="n">
        <v>587</v>
      </c>
      <c r="J30" s="10" t="n">
        <v>50733</v>
      </c>
      <c r="K30" s="11" t="n">
        <v>16173</v>
      </c>
      <c r="L30" s="12" t="n">
        <f aca="false">IF(COUNT(F30,G30)=2,F30+G30,"")</f>
        <v>1253</v>
      </c>
      <c r="M30" s="12" t="n">
        <f aca="false">IF(COUNT(E30,H30)=2,E30+H30,"")</f>
        <v>640</v>
      </c>
    </row>
    <row r="31" customFormat="false" ht="15" hidden="false" customHeight="false" outlineLevel="0" collapsed="false">
      <c r="A31" s="7" t="s">
        <v>54</v>
      </c>
      <c r="B31" s="7" t="s">
        <v>113</v>
      </c>
      <c r="C31" s="8" t="s">
        <v>114</v>
      </c>
      <c r="D31" s="9" t="str">
        <f aca="false">A31&amp;"|"&amp;B31</f>
        <v>Alabama|Franklin County</v>
      </c>
      <c r="E31" s="10" t="n">
        <v>667</v>
      </c>
      <c r="F31" s="10" t="n">
        <v>1152</v>
      </c>
      <c r="G31" s="10" t="n">
        <v>102</v>
      </c>
      <c r="H31" s="10" t="n">
        <v>18</v>
      </c>
      <c r="I31" s="10" t="n">
        <v>585</v>
      </c>
      <c r="J31" s="10" t="n">
        <v>51493</v>
      </c>
      <c r="K31" s="11" t="n">
        <v>31978</v>
      </c>
      <c r="L31" s="12" t="n">
        <f aca="false">IF(COUNT(F31,G31)=2,F31+G31,"")</f>
        <v>1254</v>
      </c>
      <c r="M31" s="12" t="n">
        <f aca="false">IF(COUNT(E31,H31)=2,E31+H31,"")</f>
        <v>685</v>
      </c>
    </row>
    <row r="32" customFormat="false" ht="15" hidden="false" customHeight="false" outlineLevel="0" collapsed="false">
      <c r="A32" s="7" t="s">
        <v>54</v>
      </c>
      <c r="B32" s="7" t="s">
        <v>115</v>
      </c>
      <c r="C32" s="8" t="s">
        <v>116</v>
      </c>
      <c r="D32" s="9" t="str">
        <f aca="false">A32&amp;"|"&amp;B32</f>
        <v>Alabama|Geneva County</v>
      </c>
      <c r="E32" s="10" t="n">
        <v>757</v>
      </c>
      <c r="F32" s="10" t="n">
        <v>1190</v>
      </c>
      <c r="G32" s="10" t="n">
        <v>114</v>
      </c>
      <c r="H32" s="10" t="n">
        <v>18</v>
      </c>
      <c r="I32" s="10" t="n">
        <v>525</v>
      </c>
      <c r="J32" s="10" t="n">
        <v>50951</v>
      </c>
      <c r="K32" s="11" t="n">
        <v>26726</v>
      </c>
      <c r="L32" s="12" t="n">
        <f aca="false">IF(COUNT(F32,G32)=2,F32+G32,"")</f>
        <v>1304</v>
      </c>
      <c r="M32" s="12" t="n">
        <f aca="false">IF(COUNT(E32,H32)=2,E32+H32,"")</f>
        <v>775</v>
      </c>
    </row>
    <row r="33" customFormat="false" ht="15" hidden="false" customHeight="false" outlineLevel="0" collapsed="false">
      <c r="A33" s="7" t="s">
        <v>54</v>
      </c>
      <c r="B33" s="7" t="s">
        <v>117</v>
      </c>
      <c r="C33" s="8" t="s">
        <v>118</v>
      </c>
      <c r="D33" s="9" t="str">
        <f aca="false">A33&amp;"|"&amp;B33</f>
        <v>Alabama|Greene County</v>
      </c>
      <c r="E33" s="10" t="n">
        <v>429</v>
      </c>
      <c r="F33" s="10" t="n">
        <v>998</v>
      </c>
      <c r="G33" s="10" t="n">
        <v>102</v>
      </c>
      <c r="H33" s="10" t="n">
        <v>18</v>
      </c>
      <c r="I33" s="10" t="n">
        <v>587</v>
      </c>
      <c r="J33" s="10" t="n">
        <v>31495</v>
      </c>
      <c r="K33" s="11" t="n">
        <v>7589</v>
      </c>
      <c r="L33" s="12" t="n">
        <f aca="false">IF(COUNT(F33,G33)=2,F33+G33,"")</f>
        <v>1100</v>
      </c>
      <c r="M33" s="12" t="n">
        <f aca="false">IF(COUNT(E33,H33)=2,E33+H33,"")</f>
        <v>447</v>
      </c>
    </row>
    <row r="34" customFormat="false" ht="15" hidden="false" customHeight="false" outlineLevel="0" collapsed="false">
      <c r="A34" s="7" t="s">
        <v>54</v>
      </c>
      <c r="B34" s="7" t="s">
        <v>119</v>
      </c>
      <c r="C34" s="8" t="s">
        <v>120</v>
      </c>
      <c r="D34" s="9" t="str">
        <f aca="false">A34&amp;"|"&amp;B34</f>
        <v>Alabama|Hale County</v>
      </c>
      <c r="E34" s="10" t="n">
        <v>723</v>
      </c>
      <c r="F34" s="10" t="n">
        <v>1165</v>
      </c>
      <c r="G34" s="10" t="n">
        <v>109</v>
      </c>
      <c r="H34" s="10" t="n">
        <v>18</v>
      </c>
      <c r="I34" s="10" t="n">
        <v>587</v>
      </c>
      <c r="J34" s="10" t="n">
        <v>41325</v>
      </c>
      <c r="K34" s="11" t="n">
        <v>14749</v>
      </c>
      <c r="L34" s="12" t="n">
        <f aca="false">IF(COUNT(F34,G34)=2,F34+G34,"")</f>
        <v>1274</v>
      </c>
      <c r="M34" s="12" t="n">
        <f aca="false">IF(COUNT(E34,H34)=2,E34+H34,"")</f>
        <v>741</v>
      </c>
    </row>
    <row r="35" customFormat="false" ht="15" hidden="false" customHeight="false" outlineLevel="0" collapsed="false">
      <c r="A35" s="7" t="s">
        <v>54</v>
      </c>
      <c r="B35" s="7" t="s">
        <v>121</v>
      </c>
      <c r="C35" s="8" t="s">
        <v>122</v>
      </c>
      <c r="D35" s="9" t="str">
        <f aca="false">A35&amp;"|"&amp;B35</f>
        <v>Alabama|Henry County</v>
      </c>
      <c r="E35" s="10" t="n">
        <v>770</v>
      </c>
      <c r="F35" s="10" t="n">
        <v>1130</v>
      </c>
      <c r="G35" s="10" t="n">
        <v>116</v>
      </c>
      <c r="H35" s="10" t="n">
        <v>18</v>
      </c>
      <c r="I35" s="10" t="n">
        <v>525</v>
      </c>
      <c r="J35" s="10" t="n">
        <v>60135</v>
      </c>
      <c r="K35" s="11" t="n">
        <v>17450</v>
      </c>
      <c r="L35" s="12" t="n">
        <f aca="false">IF(COUNT(F35,G35)=2,F35+G35,"")</f>
        <v>1246</v>
      </c>
      <c r="M35" s="12" t="n">
        <f aca="false">IF(COUNT(E35,H35)=2,E35+H35,"")</f>
        <v>788</v>
      </c>
    </row>
    <row r="36" customFormat="false" ht="15" hidden="false" customHeight="false" outlineLevel="0" collapsed="false">
      <c r="A36" s="7" t="s">
        <v>54</v>
      </c>
      <c r="B36" s="7" t="s">
        <v>123</v>
      </c>
      <c r="C36" s="8" t="s">
        <v>124</v>
      </c>
      <c r="D36" s="9" t="str">
        <f aca="false">A36&amp;"|"&amp;B36</f>
        <v>Alabama|Houston County</v>
      </c>
      <c r="E36" s="10" t="n">
        <v>905</v>
      </c>
      <c r="F36" s="10" t="n">
        <v>1267</v>
      </c>
      <c r="G36" s="10" t="n">
        <v>137</v>
      </c>
      <c r="H36" s="10" t="n">
        <v>18</v>
      </c>
      <c r="I36" s="10" t="n">
        <v>528</v>
      </c>
      <c r="J36" s="10" t="n">
        <v>57531</v>
      </c>
      <c r="K36" s="11" t="n">
        <v>107628</v>
      </c>
      <c r="L36" s="12" t="n">
        <f aca="false">IF(COUNT(F36,G36)=2,F36+G36,"")</f>
        <v>1404</v>
      </c>
      <c r="M36" s="12" t="n">
        <f aca="false">IF(COUNT(E36,H36)=2,E36+H36,"")</f>
        <v>923</v>
      </c>
    </row>
    <row r="37" customFormat="false" ht="15" hidden="false" customHeight="false" outlineLevel="0" collapsed="false">
      <c r="A37" s="7" t="s">
        <v>54</v>
      </c>
      <c r="B37" s="7" t="s">
        <v>125</v>
      </c>
      <c r="C37" s="8" t="s">
        <v>126</v>
      </c>
      <c r="D37" s="9" t="str">
        <f aca="false">A37&amp;"|"&amp;B37</f>
        <v>Alabama|Jackson County</v>
      </c>
      <c r="E37" s="10" t="n">
        <v>762</v>
      </c>
      <c r="F37" s="10" t="n">
        <v>1174</v>
      </c>
      <c r="G37" s="10" t="n">
        <v>115</v>
      </c>
      <c r="H37" s="10" t="n">
        <v>18</v>
      </c>
      <c r="I37" s="10" t="n">
        <v>509</v>
      </c>
      <c r="J37" s="10" t="n">
        <v>49454</v>
      </c>
      <c r="K37" s="11" t="n">
        <v>52839</v>
      </c>
      <c r="L37" s="12" t="n">
        <f aca="false">IF(COUNT(F37,G37)=2,F37+G37,"")</f>
        <v>1289</v>
      </c>
      <c r="M37" s="12" t="n">
        <f aca="false">IF(COUNT(E37,H37)=2,E37+H37,"")</f>
        <v>780</v>
      </c>
    </row>
    <row r="38" customFormat="false" ht="15" hidden="false" customHeight="false" outlineLevel="0" collapsed="false">
      <c r="A38" s="7" t="s">
        <v>54</v>
      </c>
      <c r="B38" s="7" t="s">
        <v>127</v>
      </c>
      <c r="C38" s="8" t="s">
        <v>128</v>
      </c>
      <c r="D38" s="9" t="str">
        <f aca="false">A38&amp;"|"&amp;B38</f>
        <v>Alabama|Jefferson County</v>
      </c>
      <c r="E38" s="10" t="n">
        <v>1132</v>
      </c>
      <c r="F38" s="10" t="n">
        <v>1548</v>
      </c>
      <c r="G38" s="10" t="n">
        <v>171</v>
      </c>
      <c r="H38" s="10" t="n">
        <v>18</v>
      </c>
      <c r="I38" s="10" t="n">
        <v>636</v>
      </c>
      <c r="J38" s="10" t="n">
        <v>64589</v>
      </c>
      <c r="K38" s="11" t="n">
        <v>669744</v>
      </c>
      <c r="L38" s="12" t="n">
        <f aca="false">IF(COUNT(F38,G38)=2,F38+G38,"")</f>
        <v>1719</v>
      </c>
      <c r="M38" s="12" t="n">
        <f aca="false">IF(COUNT(E38,H38)=2,E38+H38,"")</f>
        <v>1150</v>
      </c>
    </row>
    <row r="39" customFormat="false" ht="15" hidden="false" customHeight="false" outlineLevel="0" collapsed="false">
      <c r="A39" s="7" t="s">
        <v>54</v>
      </c>
      <c r="B39" s="7" t="s">
        <v>129</v>
      </c>
      <c r="C39" s="8" t="s">
        <v>130</v>
      </c>
      <c r="D39" s="9" t="str">
        <f aca="false">A39&amp;"|"&amp;B39</f>
        <v>Alabama|Lamar County</v>
      </c>
      <c r="E39" s="10" t="n">
        <v>548</v>
      </c>
      <c r="F39" s="10" t="n">
        <v>1145</v>
      </c>
      <c r="G39" s="10" t="n">
        <v>102</v>
      </c>
      <c r="H39" s="10" t="n">
        <v>18</v>
      </c>
      <c r="I39" s="10" t="n">
        <v>587</v>
      </c>
      <c r="J39" s="10" t="n">
        <v>47447</v>
      </c>
      <c r="K39" s="11" t="n">
        <v>13809</v>
      </c>
      <c r="L39" s="12" t="n">
        <f aca="false">IF(COUNT(F39,G39)=2,F39+G39,"")</f>
        <v>1247</v>
      </c>
      <c r="M39" s="12" t="n">
        <f aca="false">IF(COUNT(E39,H39)=2,E39+H39,"")</f>
        <v>566</v>
      </c>
    </row>
    <row r="40" customFormat="false" ht="15" hidden="false" customHeight="false" outlineLevel="0" collapsed="false">
      <c r="A40" s="7" t="s">
        <v>54</v>
      </c>
      <c r="B40" s="7" t="s">
        <v>131</v>
      </c>
      <c r="C40" s="8" t="s">
        <v>132</v>
      </c>
      <c r="D40" s="9" t="str">
        <f aca="false">A40&amp;"|"&amp;B40</f>
        <v>Alabama|Lauderdale County</v>
      </c>
      <c r="E40" s="10" t="n">
        <v>799</v>
      </c>
      <c r="F40" s="10" t="n">
        <v>1186</v>
      </c>
      <c r="G40" s="10" t="n">
        <v>121</v>
      </c>
      <c r="H40" s="10" t="n">
        <v>18</v>
      </c>
      <c r="I40" s="10" t="n">
        <v>589</v>
      </c>
      <c r="J40" s="10" t="n">
        <v>59082</v>
      </c>
      <c r="K40" s="11" t="n">
        <v>95037</v>
      </c>
      <c r="L40" s="12" t="n">
        <f aca="false">IF(COUNT(F40,G40)=2,F40+G40,"")</f>
        <v>1307</v>
      </c>
      <c r="M40" s="12" t="n">
        <f aca="false">IF(COUNT(E40,H40)=2,E40+H40,"")</f>
        <v>817</v>
      </c>
    </row>
    <row r="41" customFormat="false" ht="15" hidden="false" customHeight="false" outlineLevel="0" collapsed="false">
      <c r="A41" s="7" t="s">
        <v>54</v>
      </c>
      <c r="B41" s="7" t="s">
        <v>133</v>
      </c>
      <c r="C41" s="8" t="s">
        <v>134</v>
      </c>
      <c r="D41" s="9" t="str">
        <f aca="false">A41&amp;"|"&amp;B41</f>
        <v>Alabama|Lawrence County</v>
      </c>
      <c r="E41" s="10" t="n">
        <v>708</v>
      </c>
      <c r="F41" s="10" t="n">
        <v>1171</v>
      </c>
      <c r="G41" s="10" t="n">
        <v>107</v>
      </c>
      <c r="H41" s="10" t="n">
        <v>18</v>
      </c>
      <c r="I41" s="10" t="n">
        <v>585</v>
      </c>
      <c r="J41" s="10" t="n">
        <v>60040</v>
      </c>
      <c r="K41" s="11" t="n">
        <v>33182</v>
      </c>
      <c r="L41" s="12" t="n">
        <f aca="false">IF(COUNT(F41,G41)=2,F41+G41,"")</f>
        <v>1278</v>
      </c>
      <c r="M41" s="12" t="n">
        <f aca="false">IF(COUNT(E41,H41)=2,E41+H41,"")</f>
        <v>726</v>
      </c>
    </row>
    <row r="42" customFormat="false" ht="15" hidden="false" customHeight="false" outlineLevel="0" collapsed="false">
      <c r="A42" s="7" t="s">
        <v>54</v>
      </c>
      <c r="B42" s="7" t="s">
        <v>135</v>
      </c>
      <c r="C42" s="8" t="s">
        <v>136</v>
      </c>
      <c r="D42" s="9" t="str">
        <f aca="false">A42&amp;"|"&amp;B42</f>
        <v>Alabama|Lee County</v>
      </c>
      <c r="E42" s="10" t="n">
        <v>999</v>
      </c>
      <c r="F42" s="10" t="n">
        <v>1485</v>
      </c>
      <c r="G42" s="10" t="n">
        <v>151</v>
      </c>
      <c r="H42" s="10" t="n">
        <v>18</v>
      </c>
      <c r="I42" s="10" t="n">
        <v>585</v>
      </c>
      <c r="J42" s="10" t="n">
        <v>61123</v>
      </c>
      <c r="K42" s="11" t="n">
        <v>177663</v>
      </c>
      <c r="L42" s="12" t="n">
        <f aca="false">IF(COUNT(F42,G42)=2,F42+G42,"")</f>
        <v>1636</v>
      </c>
      <c r="M42" s="12" t="n">
        <f aca="false">IF(COUNT(E42,H42)=2,E42+H42,"")</f>
        <v>1017</v>
      </c>
    </row>
    <row r="43" customFormat="false" ht="15" hidden="false" customHeight="false" outlineLevel="0" collapsed="false">
      <c r="A43" s="7" t="s">
        <v>54</v>
      </c>
      <c r="B43" s="7" t="s">
        <v>137</v>
      </c>
      <c r="C43" s="8" t="s">
        <v>138</v>
      </c>
      <c r="D43" s="9" t="str">
        <f aca="false">A43&amp;"|"&amp;B43</f>
        <v>Alabama|Limestone County</v>
      </c>
      <c r="E43" s="10" t="n">
        <v>908</v>
      </c>
      <c r="F43" s="10" t="n">
        <v>1456</v>
      </c>
      <c r="G43" s="10" t="n">
        <v>137</v>
      </c>
      <c r="H43" s="10" t="n">
        <v>18</v>
      </c>
      <c r="I43" s="10" t="n">
        <v>589</v>
      </c>
      <c r="J43" s="10" t="n">
        <v>83534</v>
      </c>
      <c r="K43" s="11" t="n">
        <v>107577</v>
      </c>
      <c r="L43" s="12" t="n">
        <f aca="false">IF(COUNT(F43,G43)=2,F43+G43,"")</f>
        <v>1593</v>
      </c>
      <c r="M43" s="12" t="n">
        <f aca="false">IF(COUNT(E43,H43)=2,E43+H43,"")</f>
        <v>926</v>
      </c>
    </row>
    <row r="44" customFormat="false" ht="15" hidden="false" customHeight="false" outlineLevel="0" collapsed="false">
      <c r="A44" s="7" t="s">
        <v>54</v>
      </c>
      <c r="B44" s="7" t="s">
        <v>139</v>
      </c>
      <c r="C44" s="8" t="s">
        <v>140</v>
      </c>
      <c r="D44" s="9" t="str">
        <f aca="false">A44&amp;"|"&amp;B44</f>
        <v>Alabama|Lowndes County</v>
      </c>
      <c r="E44" s="10" t="n">
        <v>663</v>
      </c>
      <c r="F44" s="10" t="n">
        <v>1098</v>
      </c>
      <c r="G44" s="10" t="n">
        <v>102</v>
      </c>
      <c r="H44" s="10" t="n">
        <v>18</v>
      </c>
      <c r="I44" s="10" t="n">
        <v>628</v>
      </c>
      <c r="J44" s="10" t="n">
        <v>35160</v>
      </c>
      <c r="K44" s="11" t="n">
        <v>10008</v>
      </c>
      <c r="L44" s="12" t="n">
        <f aca="false">IF(COUNT(F44,G44)=2,F44+G44,"")</f>
        <v>1200</v>
      </c>
      <c r="M44" s="12" t="n">
        <f aca="false">IF(COUNT(E44,H44)=2,E44+H44,"")</f>
        <v>681</v>
      </c>
    </row>
    <row r="45" customFormat="false" ht="15" hidden="false" customHeight="false" outlineLevel="0" collapsed="false">
      <c r="A45" s="7" t="s">
        <v>54</v>
      </c>
      <c r="B45" s="7" t="s">
        <v>141</v>
      </c>
      <c r="C45" s="8" t="s">
        <v>142</v>
      </c>
      <c r="D45" s="9" t="str">
        <f aca="false">A45&amp;"|"&amp;B45</f>
        <v>Alabama|Macon County</v>
      </c>
      <c r="E45" s="10" t="n">
        <v>709</v>
      </c>
      <c r="F45" s="10" t="n">
        <v>1126</v>
      </c>
      <c r="G45" s="10" t="n">
        <v>107</v>
      </c>
      <c r="H45" s="10" t="n">
        <v>18</v>
      </c>
      <c r="I45" s="10" t="n">
        <v>585</v>
      </c>
      <c r="J45" s="10" t="n">
        <v>45951</v>
      </c>
      <c r="K45" s="11" t="n">
        <v>18951</v>
      </c>
      <c r="L45" s="12" t="n">
        <f aca="false">IF(COUNT(F45,G45)=2,F45+G45,"")</f>
        <v>1233</v>
      </c>
      <c r="M45" s="12" t="n">
        <f aca="false">IF(COUNT(E45,H45)=2,E45+H45,"")</f>
        <v>727</v>
      </c>
    </row>
    <row r="46" customFormat="false" ht="15" hidden="false" customHeight="false" outlineLevel="0" collapsed="false">
      <c r="A46" s="7" t="s">
        <v>54</v>
      </c>
      <c r="B46" s="7" t="s">
        <v>143</v>
      </c>
      <c r="C46" s="8" t="s">
        <v>144</v>
      </c>
      <c r="D46" s="9" t="str">
        <f aca="false">A46&amp;"|"&amp;B46</f>
        <v>Alabama|Madison County</v>
      </c>
      <c r="E46" s="10" t="n">
        <v>1116</v>
      </c>
      <c r="F46" s="10" t="n">
        <v>1497</v>
      </c>
      <c r="G46" s="10" t="n">
        <v>169</v>
      </c>
      <c r="H46" s="10" t="n">
        <v>18</v>
      </c>
      <c r="I46" s="10" t="n">
        <v>589</v>
      </c>
      <c r="J46" s="10" t="n">
        <v>83528</v>
      </c>
      <c r="K46" s="11" t="n">
        <v>397135</v>
      </c>
      <c r="L46" s="12" t="n">
        <f aca="false">IF(COUNT(F46,G46)=2,F46+G46,"")</f>
        <v>1666</v>
      </c>
      <c r="M46" s="12" t="n">
        <f aca="false">IF(COUNT(E46,H46)=2,E46+H46,"")</f>
        <v>1134</v>
      </c>
    </row>
    <row r="47" customFormat="false" ht="15" hidden="false" customHeight="false" outlineLevel="0" collapsed="false">
      <c r="A47" s="7" t="s">
        <v>54</v>
      </c>
      <c r="B47" s="7" t="s">
        <v>145</v>
      </c>
      <c r="C47" s="8" t="s">
        <v>146</v>
      </c>
      <c r="D47" s="9" t="str">
        <f aca="false">A47&amp;"|"&amp;B47</f>
        <v>Alabama|Marengo County</v>
      </c>
      <c r="E47" s="10" t="n">
        <v>722</v>
      </c>
      <c r="F47" s="10" t="n">
        <v>1229</v>
      </c>
      <c r="G47" s="10" t="n">
        <v>109</v>
      </c>
      <c r="H47" s="10" t="n">
        <v>18</v>
      </c>
      <c r="I47" s="10" t="n">
        <v>591</v>
      </c>
      <c r="J47" s="10" t="n">
        <v>44205</v>
      </c>
      <c r="K47" s="11" t="n">
        <v>19027</v>
      </c>
      <c r="L47" s="12" t="n">
        <f aca="false">IF(COUNT(F47,G47)=2,F47+G47,"")</f>
        <v>1338</v>
      </c>
      <c r="M47" s="12" t="n">
        <f aca="false">IF(COUNT(E47,H47)=2,E47+H47,"")</f>
        <v>740</v>
      </c>
    </row>
    <row r="48" customFormat="false" ht="15" hidden="false" customHeight="false" outlineLevel="0" collapsed="false">
      <c r="A48" s="7" t="s">
        <v>54</v>
      </c>
      <c r="B48" s="7" t="s">
        <v>147</v>
      </c>
      <c r="C48" s="8" t="s">
        <v>148</v>
      </c>
      <c r="D48" s="9" t="str">
        <f aca="false">A48&amp;"|"&amp;B48</f>
        <v>Alabama|Marion County</v>
      </c>
      <c r="E48" s="10" t="n">
        <v>583</v>
      </c>
      <c r="F48" s="10" t="n">
        <v>1092</v>
      </c>
      <c r="G48" s="10" t="n">
        <v>102</v>
      </c>
      <c r="H48" s="10" t="n">
        <v>18</v>
      </c>
      <c r="I48" s="10" t="n">
        <v>587</v>
      </c>
      <c r="J48" s="10" t="n">
        <v>50714</v>
      </c>
      <c r="K48" s="11" t="n">
        <v>29190</v>
      </c>
      <c r="L48" s="12" t="n">
        <f aca="false">IF(COUNT(F48,G48)=2,F48+G48,"")</f>
        <v>1194</v>
      </c>
      <c r="M48" s="12" t="n">
        <f aca="false">IF(COUNT(E48,H48)=2,E48+H48,"")</f>
        <v>601</v>
      </c>
    </row>
    <row r="49" customFormat="false" ht="15" hidden="false" customHeight="false" outlineLevel="0" collapsed="false">
      <c r="A49" s="7" t="s">
        <v>54</v>
      </c>
      <c r="B49" s="7" t="s">
        <v>149</v>
      </c>
      <c r="C49" s="8" t="s">
        <v>150</v>
      </c>
      <c r="D49" s="9" t="str">
        <f aca="false">A49&amp;"|"&amp;B49</f>
        <v>Alabama|Marshall County</v>
      </c>
      <c r="E49" s="10" t="n">
        <v>765</v>
      </c>
      <c r="F49" s="10" t="n">
        <v>1303</v>
      </c>
      <c r="G49" s="10" t="n">
        <v>116</v>
      </c>
      <c r="H49" s="10" t="n">
        <v>18</v>
      </c>
      <c r="I49" s="10" t="n">
        <v>513</v>
      </c>
      <c r="J49" s="10" t="n">
        <v>60946</v>
      </c>
      <c r="K49" s="11" t="n">
        <v>98712</v>
      </c>
      <c r="L49" s="12" t="n">
        <f aca="false">IF(COUNT(F49,G49)=2,F49+G49,"")</f>
        <v>1419</v>
      </c>
      <c r="M49" s="12" t="n">
        <f aca="false">IF(COUNT(E49,H49)=2,E49+H49,"")</f>
        <v>783</v>
      </c>
    </row>
    <row r="50" customFormat="false" ht="15" hidden="false" customHeight="false" outlineLevel="0" collapsed="false">
      <c r="A50" s="7" t="s">
        <v>54</v>
      </c>
      <c r="B50" s="7" t="s">
        <v>151</v>
      </c>
      <c r="C50" s="8" t="s">
        <v>152</v>
      </c>
      <c r="D50" s="9" t="str">
        <f aca="false">A50&amp;"|"&amp;B50</f>
        <v>Alabama|Mobile County</v>
      </c>
      <c r="E50" s="10" t="n">
        <v>1021</v>
      </c>
      <c r="F50" s="10" t="n">
        <v>1355</v>
      </c>
      <c r="G50" s="10" t="n">
        <v>154</v>
      </c>
      <c r="H50" s="10" t="n">
        <v>18</v>
      </c>
      <c r="I50" s="10" t="n">
        <v>578</v>
      </c>
      <c r="J50" s="10" t="n">
        <v>58119</v>
      </c>
      <c r="K50" s="11" t="n">
        <v>413162</v>
      </c>
      <c r="L50" s="12" t="n">
        <f aca="false">IF(COUNT(F50,G50)=2,F50+G50,"")</f>
        <v>1509</v>
      </c>
      <c r="M50" s="12" t="n">
        <f aca="false">IF(COUNT(E50,H50)=2,E50+H50,"")</f>
        <v>1039</v>
      </c>
    </row>
    <row r="51" customFormat="false" ht="15" hidden="false" customHeight="false" outlineLevel="0" collapsed="false">
      <c r="A51" s="7" t="s">
        <v>54</v>
      </c>
      <c r="B51" s="7" t="s">
        <v>153</v>
      </c>
      <c r="C51" s="8" t="s">
        <v>154</v>
      </c>
      <c r="D51" s="9" t="str">
        <f aca="false">A51&amp;"|"&amp;B51</f>
        <v>Alabama|Monroe County</v>
      </c>
      <c r="E51" s="10" t="n">
        <v>721</v>
      </c>
      <c r="F51" s="10" t="n">
        <v>1038</v>
      </c>
      <c r="G51" s="10" t="n">
        <v>109</v>
      </c>
      <c r="H51" s="10" t="n">
        <v>18</v>
      </c>
      <c r="I51" s="10" t="n">
        <v>573</v>
      </c>
      <c r="J51" s="10" t="n">
        <v>40225</v>
      </c>
      <c r="K51" s="11" t="n">
        <v>19580</v>
      </c>
      <c r="L51" s="12" t="n">
        <f aca="false">IF(COUNT(F51,G51)=2,F51+G51,"")</f>
        <v>1147</v>
      </c>
      <c r="M51" s="12" t="n">
        <f aca="false">IF(COUNT(E51,H51)=2,E51+H51,"")</f>
        <v>739</v>
      </c>
    </row>
    <row r="52" customFormat="false" ht="15" hidden="false" customHeight="false" outlineLevel="0" collapsed="false">
      <c r="A52" s="7" t="s">
        <v>54</v>
      </c>
      <c r="B52" s="7" t="s">
        <v>155</v>
      </c>
      <c r="C52" s="8" t="s">
        <v>156</v>
      </c>
      <c r="D52" s="9" t="str">
        <f aca="false">A52&amp;"|"&amp;B52</f>
        <v>Alabama|Montgomery County</v>
      </c>
      <c r="E52" s="10" t="n">
        <v>1061</v>
      </c>
      <c r="F52" s="10" t="n">
        <v>1329</v>
      </c>
      <c r="G52" s="10" t="n">
        <v>160</v>
      </c>
      <c r="H52" s="10" t="n">
        <v>18</v>
      </c>
      <c r="I52" s="10" t="n">
        <v>630</v>
      </c>
      <c r="J52" s="10" t="n">
        <v>58153</v>
      </c>
      <c r="K52" s="11" t="n">
        <v>227197</v>
      </c>
      <c r="L52" s="12" t="n">
        <f aca="false">IF(COUNT(F52,G52)=2,F52+G52,"")</f>
        <v>1489</v>
      </c>
      <c r="M52" s="12" t="n">
        <f aca="false">IF(COUNT(E52,H52)=2,E52+H52,"")</f>
        <v>1079</v>
      </c>
    </row>
    <row r="53" customFormat="false" ht="15" hidden="false" customHeight="false" outlineLevel="0" collapsed="false">
      <c r="A53" s="7" t="s">
        <v>54</v>
      </c>
      <c r="B53" s="7" t="s">
        <v>157</v>
      </c>
      <c r="C53" s="8" t="s">
        <v>158</v>
      </c>
      <c r="D53" s="9" t="str">
        <f aca="false">A53&amp;"|"&amp;B53</f>
        <v>Alabama|Morgan County</v>
      </c>
      <c r="E53" s="10" t="n">
        <v>835</v>
      </c>
      <c r="F53" s="10" t="n">
        <v>1303</v>
      </c>
      <c r="G53" s="10" t="n">
        <v>126</v>
      </c>
      <c r="H53" s="10" t="n">
        <v>18</v>
      </c>
      <c r="I53" s="10" t="n">
        <v>589</v>
      </c>
      <c r="J53" s="10" t="n">
        <v>64858</v>
      </c>
      <c r="K53" s="11" t="n">
        <v>123742</v>
      </c>
      <c r="L53" s="12" t="n">
        <f aca="false">IF(COUNT(F53,G53)=2,F53+G53,"")</f>
        <v>1429</v>
      </c>
      <c r="M53" s="12" t="n">
        <f aca="false">IF(COUNT(E53,H53)=2,E53+H53,"")</f>
        <v>853</v>
      </c>
    </row>
    <row r="54" customFormat="false" ht="15" hidden="false" customHeight="false" outlineLevel="0" collapsed="false">
      <c r="A54" s="7" t="s">
        <v>54</v>
      </c>
      <c r="B54" s="7" t="s">
        <v>159</v>
      </c>
      <c r="C54" s="8" t="s">
        <v>160</v>
      </c>
      <c r="D54" s="9" t="str">
        <f aca="false">A54&amp;"|"&amp;B54</f>
        <v>Alabama|Perry County</v>
      </c>
      <c r="E54" s="10" t="n">
        <v>610</v>
      </c>
      <c r="F54" s="10" t="n">
        <v>1124</v>
      </c>
      <c r="G54" s="10" t="n">
        <v>102</v>
      </c>
      <c r="H54" s="10" t="n">
        <v>18</v>
      </c>
      <c r="I54" s="10" t="n">
        <v>587</v>
      </c>
      <c r="J54" s="10" t="n">
        <v>34368</v>
      </c>
      <c r="K54" s="11" t="n">
        <v>8231</v>
      </c>
      <c r="L54" s="12" t="n">
        <f aca="false">IF(COUNT(F54,G54)=2,F54+G54,"")</f>
        <v>1226</v>
      </c>
      <c r="M54" s="12" t="n">
        <f aca="false">IF(COUNT(E54,H54)=2,E54+H54,"")</f>
        <v>628</v>
      </c>
    </row>
    <row r="55" customFormat="false" ht="15" hidden="false" customHeight="false" outlineLevel="0" collapsed="false">
      <c r="A55" s="7" t="s">
        <v>54</v>
      </c>
      <c r="B55" s="7" t="s">
        <v>161</v>
      </c>
      <c r="C55" s="8" t="s">
        <v>162</v>
      </c>
      <c r="D55" s="9" t="str">
        <f aca="false">A55&amp;"|"&amp;B55</f>
        <v>Alabama|Pickens County</v>
      </c>
      <c r="E55" s="10" t="n">
        <v>600</v>
      </c>
      <c r="F55" s="10" t="n">
        <v>1140</v>
      </c>
      <c r="G55" s="10" t="n">
        <v>102</v>
      </c>
      <c r="H55" s="10" t="n">
        <v>18</v>
      </c>
      <c r="I55" s="10" t="n">
        <v>587</v>
      </c>
      <c r="J55" s="10" t="n">
        <v>47014</v>
      </c>
      <c r="K55" s="11" t="n">
        <v>18843</v>
      </c>
      <c r="L55" s="12" t="n">
        <f aca="false">IF(COUNT(F55,G55)=2,F55+G55,"")</f>
        <v>1242</v>
      </c>
      <c r="M55" s="12" t="n">
        <f aca="false">IF(COUNT(E55,H55)=2,E55+H55,"")</f>
        <v>618</v>
      </c>
    </row>
    <row r="56" customFormat="false" ht="15" hidden="false" customHeight="false" outlineLevel="0" collapsed="false">
      <c r="A56" s="7" t="s">
        <v>54</v>
      </c>
      <c r="B56" s="7" t="s">
        <v>163</v>
      </c>
      <c r="C56" s="8" t="s">
        <v>164</v>
      </c>
      <c r="D56" s="9" t="str">
        <f aca="false">A56&amp;"|"&amp;B56</f>
        <v>Alabama|Pike County</v>
      </c>
      <c r="E56" s="10" t="n">
        <v>855</v>
      </c>
      <c r="F56" s="10" t="n">
        <v>1243</v>
      </c>
      <c r="G56" s="10" t="n">
        <v>129</v>
      </c>
      <c r="H56" s="10" t="n">
        <v>18</v>
      </c>
      <c r="I56" s="10" t="n">
        <v>528</v>
      </c>
      <c r="J56" s="10" t="n">
        <v>47961</v>
      </c>
      <c r="K56" s="11" t="n">
        <v>32953</v>
      </c>
      <c r="L56" s="12" t="n">
        <f aca="false">IF(COUNT(F56,G56)=2,F56+G56,"")</f>
        <v>1372</v>
      </c>
      <c r="M56" s="12" t="n">
        <f aca="false">IF(COUNT(E56,H56)=2,E56+H56,"")</f>
        <v>873</v>
      </c>
    </row>
    <row r="57" customFormat="false" ht="15" hidden="false" customHeight="false" outlineLevel="0" collapsed="false">
      <c r="A57" s="7" t="s">
        <v>54</v>
      </c>
      <c r="B57" s="7" t="s">
        <v>165</v>
      </c>
      <c r="C57" s="8" t="s">
        <v>166</v>
      </c>
      <c r="D57" s="9" t="str">
        <f aca="false">A57&amp;"|"&amp;B57</f>
        <v>Alabama|Randolph County</v>
      </c>
      <c r="E57" s="10" t="n">
        <v>646</v>
      </c>
      <c r="F57" s="10" t="n">
        <v>1277</v>
      </c>
      <c r="G57" s="10" t="n">
        <v>102</v>
      </c>
      <c r="H57" s="10" t="n">
        <v>18</v>
      </c>
      <c r="I57" s="10" t="n">
        <v>494</v>
      </c>
      <c r="J57" s="10" t="n">
        <v>51551</v>
      </c>
      <c r="K57" s="11" t="n">
        <v>22310</v>
      </c>
      <c r="L57" s="12" t="n">
        <f aca="false">IF(COUNT(F57,G57)=2,F57+G57,"")</f>
        <v>1379</v>
      </c>
      <c r="M57" s="12" t="n">
        <f aca="false">IF(COUNT(E57,H57)=2,E57+H57,"")</f>
        <v>664</v>
      </c>
    </row>
    <row r="58" customFormat="false" ht="15" hidden="false" customHeight="false" outlineLevel="0" collapsed="false">
      <c r="A58" s="7" t="s">
        <v>54</v>
      </c>
      <c r="B58" s="7" t="s">
        <v>167</v>
      </c>
      <c r="C58" s="8" t="s">
        <v>168</v>
      </c>
      <c r="D58" s="9" t="str">
        <f aca="false">A58&amp;"|"&amp;B58</f>
        <v>Alabama|Russell County</v>
      </c>
      <c r="E58" s="10" t="n">
        <v>898</v>
      </c>
      <c r="F58" s="10" t="n">
        <v>1312</v>
      </c>
      <c r="G58" s="10" t="n">
        <v>136</v>
      </c>
      <c r="H58" s="10" t="n">
        <v>18</v>
      </c>
      <c r="I58" s="10" t="n">
        <v>585</v>
      </c>
      <c r="J58" s="10" t="n">
        <v>50046</v>
      </c>
      <c r="K58" s="11" t="n">
        <v>58858</v>
      </c>
      <c r="L58" s="12" t="n">
        <f aca="false">IF(COUNT(F58,G58)=2,F58+G58,"")</f>
        <v>1448</v>
      </c>
      <c r="M58" s="12" t="n">
        <f aca="false">IF(COUNT(E58,H58)=2,E58+H58,"")</f>
        <v>916</v>
      </c>
    </row>
    <row r="59" customFormat="false" ht="15" hidden="false" customHeight="false" outlineLevel="0" collapsed="false">
      <c r="A59" s="7" t="s">
        <v>54</v>
      </c>
      <c r="B59" s="7" t="s">
        <v>169</v>
      </c>
      <c r="C59" s="8" t="s">
        <v>170</v>
      </c>
      <c r="D59" s="9" t="str">
        <f aca="false">A59&amp;"|"&amp;B59</f>
        <v>Alabama|Shelby County</v>
      </c>
      <c r="E59" s="10" t="n">
        <v>1348</v>
      </c>
      <c r="F59" s="10" t="n">
        <v>1693</v>
      </c>
      <c r="G59" s="10" t="n">
        <v>204</v>
      </c>
      <c r="H59" s="10" t="n">
        <v>18</v>
      </c>
      <c r="I59" s="10" t="n">
        <v>638</v>
      </c>
      <c r="J59" s="10" t="n">
        <v>93543</v>
      </c>
      <c r="K59" s="11" t="n">
        <v>226955</v>
      </c>
      <c r="L59" s="12" t="n">
        <f aca="false">IF(COUNT(F59,G59)=2,F59+G59,"")</f>
        <v>1897</v>
      </c>
      <c r="M59" s="12" t="n">
        <f aca="false">IF(COUNT(E59,H59)=2,E59+H59,"")</f>
        <v>1366</v>
      </c>
    </row>
    <row r="60" customFormat="false" ht="15" hidden="false" customHeight="false" outlineLevel="0" collapsed="false">
      <c r="A60" s="7" t="s">
        <v>54</v>
      </c>
      <c r="B60" s="7" t="s">
        <v>171</v>
      </c>
      <c r="C60" s="8" t="s">
        <v>172</v>
      </c>
      <c r="D60" s="9" t="str">
        <f aca="false">A60&amp;"|"&amp;B60</f>
        <v>Alabama|St. Clair County</v>
      </c>
      <c r="E60" s="10" t="n">
        <v>1077</v>
      </c>
      <c r="F60" s="10" t="n">
        <v>1444</v>
      </c>
      <c r="G60" s="10" t="n">
        <v>163</v>
      </c>
      <c r="H60" s="10" t="n">
        <v>18</v>
      </c>
      <c r="I60" s="10" t="n">
        <v>632</v>
      </c>
      <c r="J60" s="10" t="n">
        <v>78993</v>
      </c>
      <c r="K60" s="11" t="n">
        <v>92903</v>
      </c>
      <c r="L60" s="12" t="n">
        <f aca="false">IF(COUNT(F60,G60)=2,F60+G60,"")</f>
        <v>1607</v>
      </c>
      <c r="M60" s="12" t="n">
        <f aca="false">IF(COUNT(E60,H60)=2,E60+H60,"")</f>
        <v>1095</v>
      </c>
    </row>
    <row r="61" customFormat="false" ht="15" hidden="false" customHeight="false" outlineLevel="0" collapsed="false">
      <c r="A61" s="7" t="s">
        <v>54</v>
      </c>
      <c r="B61" s="7" t="s">
        <v>173</v>
      </c>
      <c r="C61" s="8" t="s">
        <v>174</v>
      </c>
      <c r="D61" s="9" t="str">
        <f aca="false">A61&amp;"|"&amp;B61</f>
        <v>Alabama|Sumter County</v>
      </c>
      <c r="E61" s="10" t="n">
        <v>841</v>
      </c>
      <c r="F61" s="10" t="n">
        <v>1096</v>
      </c>
      <c r="G61" s="10" t="n">
        <v>127</v>
      </c>
      <c r="H61" s="10" t="n">
        <v>18</v>
      </c>
      <c r="I61" s="10" t="n">
        <v>587</v>
      </c>
      <c r="J61" s="10" t="n">
        <v>37981</v>
      </c>
      <c r="K61" s="11" t="n">
        <v>12020</v>
      </c>
      <c r="L61" s="12" t="n">
        <f aca="false">IF(COUNT(F61,G61)=2,F61+G61,"")</f>
        <v>1223</v>
      </c>
      <c r="M61" s="12" t="n">
        <f aca="false">IF(COUNT(E61,H61)=2,E61+H61,"")</f>
        <v>859</v>
      </c>
    </row>
    <row r="62" customFormat="false" ht="15" hidden="false" customHeight="false" outlineLevel="0" collapsed="false">
      <c r="A62" s="7" t="s">
        <v>54</v>
      </c>
      <c r="B62" s="7" t="s">
        <v>175</v>
      </c>
      <c r="C62" s="8" t="s">
        <v>176</v>
      </c>
      <c r="D62" s="9" t="str">
        <f aca="false">A62&amp;"|"&amp;B62</f>
        <v>Alabama|Talladega County</v>
      </c>
      <c r="E62" s="10" t="n">
        <v>772</v>
      </c>
      <c r="F62" s="10" t="n">
        <v>1202</v>
      </c>
      <c r="G62" s="10" t="n">
        <v>117</v>
      </c>
      <c r="H62" s="10" t="n">
        <v>18</v>
      </c>
      <c r="I62" s="10" t="n">
        <v>497</v>
      </c>
      <c r="J62" s="10" t="n">
        <v>56249</v>
      </c>
      <c r="K62" s="11" t="n">
        <v>81170</v>
      </c>
      <c r="L62" s="12" t="n">
        <f aca="false">IF(COUNT(F62,G62)=2,F62+G62,"")</f>
        <v>1319</v>
      </c>
      <c r="M62" s="12" t="n">
        <f aca="false">IF(COUNT(E62,H62)=2,E62+H62,"")</f>
        <v>790</v>
      </c>
    </row>
    <row r="63" customFormat="false" ht="15" hidden="false" customHeight="false" outlineLevel="0" collapsed="false">
      <c r="A63" s="7" t="s">
        <v>54</v>
      </c>
      <c r="B63" s="7" t="s">
        <v>177</v>
      </c>
      <c r="C63" s="8" t="s">
        <v>178</v>
      </c>
      <c r="D63" s="9" t="str">
        <f aca="false">A63&amp;"|"&amp;B63</f>
        <v>Alabama|Tallapoosa County</v>
      </c>
      <c r="E63" s="10" t="n">
        <v>734</v>
      </c>
      <c r="F63" s="10" t="n">
        <v>1127</v>
      </c>
      <c r="G63" s="10" t="n">
        <v>111</v>
      </c>
      <c r="H63" s="10" t="n">
        <v>18</v>
      </c>
      <c r="I63" s="10" t="n">
        <v>581</v>
      </c>
      <c r="J63" s="10" t="n">
        <v>57185</v>
      </c>
      <c r="K63" s="11" t="n">
        <v>41070</v>
      </c>
      <c r="L63" s="12" t="n">
        <f aca="false">IF(COUNT(F63,G63)=2,F63+G63,"")</f>
        <v>1238</v>
      </c>
      <c r="M63" s="12" t="n">
        <f aca="false">IF(COUNT(E63,H63)=2,E63+H63,"")</f>
        <v>752</v>
      </c>
    </row>
    <row r="64" customFormat="false" ht="15" hidden="false" customHeight="false" outlineLevel="0" collapsed="false">
      <c r="A64" s="7" t="s">
        <v>54</v>
      </c>
      <c r="B64" s="7" t="s">
        <v>179</v>
      </c>
      <c r="C64" s="8" t="s">
        <v>180</v>
      </c>
      <c r="D64" s="9" t="str">
        <f aca="false">A64&amp;"|"&amp;B64</f>
        <v>Alabama|Tuscaloosa County</v>
      </c>
      <c r="E64" s="10" t="n">
        <v>997</v>
      </c>
      <c r="F64" s="10" t="n">
        <v>1512</v>
      </c>
      <c r="G64" s="10" t="n">
        <v>151</v>
      </c>
      <c r="H64" s="10" t="n">
        <v>18</v>
      </c>
      <c r="I64" s="10" t="n">
        <v>591</v>
      </c>
      <c r="J64" s="10" t="n">
        <v>63947</v>
      </c>
      <c r="K64" s="11" t="n">
        <v>234036</v>
      </c>
      <c r="L64" s="12" t="n">
        <f aca="false">IF(COUNT(F64,G64)=2,F64+G64,"")</f>
        <v>1663</v>
      </c>
      <c r="M64" s="12" t="n">
        <f aca="false">IF(COUNT(E64,H64)=2,E64+H64,"")</f>
        <v>1015</v>
      </c>
    </row>
    <row r="65" customFormat="false" ht="15" hidden="false" customHeight="false" outlineLevel="0" collapsed="false">
      <c r="A65" s="7" t="s">
        <v>54</v>
      </c>
      <c r="B65" s="7" t="s">
        <v>181</v>
      </c>
      <c r="C65" s="8" t="s">
        <v>182</v>
      </c>
      <c r="D65" s="9" t="str">
        <f aca="false">A65&amp;"|"&amp;B65</f>
        <v>Alabama|Walker County</v>
      </c>
      <c r="E65" s="10" t="n">
        <v>743</v>
      </c>
      <c r="F65" s="10" t="n">
        <v>1226</v>
      </c>
      <c r="G65" s="10" t="n">
        <v>112</v>
      </c>
      <c r="H65" s="10" t="n">
        <v>18</v>
      </c>
      <c r="I65" s="10" t="n">
        <v>632</v>
      </c>
      <c r="J65" s="10" t="n">
        <v>54509</v>
      </c>
      <c r="K65" s="11" t="n">
        <v>64886</v>
      </c>
      <c r="L65" s="12" t="n">
        <f aca="false">IF(COUNT(F65,G65)=2,F65+G65,"")</f>
        <v>1338</v>
      </c>
      <c r="M65" s="12" t="n">
        <f aca="false">IF(COUNT(E65,H65)=2,E65+H65,"")</f>
        <v>761</v>
      </c>
    </row>
    <row r="66" customFormat="false" ht="15" hidden="false" customHeight="false" outlineLevel="0" collapsed="false">
      <c r="A66" s="7" t="s">
        <v>54</v>
      </c>
      <c r="B66" s="7" t="s">
        <v>183</v>
      </c>
      <c r="C66" s="8" t="s">
        <v>184</v>
      </c>
      <c r="D66" s="9" t="str">
        <f aca="false">A66&amp;"|"&amp;B66</f>
        <v>Alabama|Washington County</v>
      </c>
      <c r="E66" s="10" t="n">
        <v>628</v>
      </c>
      <c r="F66" s="10" t="n">
        <v>1310</v>
      </c>
      <c r="G66" s="10" t="n">
        <v>102</v>
      </c>
      <c r="H66" s="10" t="n">
        <v>18</v>
      </c>
      <c r="I66" s="10" t="n">
        <v>573</v>
      </c>
      <c r="J66" s="10" t="n">
        <v>60503</v>
      </c>
      <c r="K66" s="11" t="n">
        <v>15270</v>
      </c>
      <c r="L66" s="12" t="n">
        <f aca="false">IF(COUNT(F66,G66)=2,F66+G66,"")</f>
        <v>1412</v>
      </c>
      <c r="M66" s="12" t="n">
        <f aca="false">IF(COUNT(E66,H66)=2,E66+H66,"")</f>
        <v>646</v>
      </c>
    </row>
    <row r="67" customFormat="false" ht="15" hidden="false" customHeight="false" outlineLevel="0" collapsed="false">
      <c r="A67" s="7" t="s">
        <v>54</v>
      </c>
      <c r="B67" s="7" t="s">
        <v>185</v>
      </c>
      <c r="C67" s="8" t="s">
        <v>186</v>
      </c>
      <c r="D67" s="9" t="str">
        <f aca="false">A67&amp;"|"&amp;B67</f>
        <v>Alabama|Wilcox County</v>
      </c>
      <c r="E67" s="10" t="n">
        <v>699</v>
      </c>
      <c r="F67" s="10" t="n">
        <v>1130</v>
      </c>
      <c r="G67" s="10" t="n">
        <v>106</v>
      </c>
      <c r="H67" s="10" t="n">
        <v>18</v>
      </c>
      <c r="I67" s="10" t="n">
        <v>628</v>
      </c>
      <c r="J67" s="10" t="n">
        <v>42236</v>
      </c>
      <c r="K67" s="11" t="n">
        <v>10347</v>
      </c>
      <c r="L67" s="12" t="n">
        <f aca="false">IF(COUNT(F67,G67)=2,F67+G67,"")</f>
        <v>1236</v>
      </c>
      <c r="M67" s="12" t="n">
        <f aca="false">IF(COUNT(E67,H67)=2,E67+H67,"")</f>
        <v>717</v>
      </c>
    </row>
    <row r="68" customFormat="false" ht="15" hidden="false" customHeight="false" outlineLevel="0" collapsed="false">
      <c r="A68" s="7" t="s">
        <v>54</v>
      </c>
      <c r="B68" s="7" t="s">
        <v>187</v>
      </c>
      <c r="C68" s="8" t="s">
        <v>188</v>
      </c>
      <c r="D68" s="9" t="str">
        <f aca="false">A68&amp;"|"&amp;B68</f>
        <v>Alabama|Winston County</v>
      </c>
      <c r="E68" s="10" t="n">
        <v>744</v>
      </c>
      <c r="F68" s="10" t="n">
        <v>1263</v>
      </c>
      <c r="G68" s="10" t="n">
        <v>112</v>
      </c>
      <c r="H68" s="10" t="n">
        <v>18</v>
      </c>
      <c r="I68" s="10" t="n">
        <v>585</v>
      </c>
      <c r="J68" s="10" t="n">
        <v>48032</v>
      </c>
      <c r="K68" s="11" t="n">
        <v>23637</v>
      </c>
      <c r="L68" s="12" t="n">
        <f aca="false">IF(COUNT(F68,G68)=2,F68+G68,"")</f>
        <v>1375</v>
      </c>
      <c r="M68" s="12" t="n">
        <f aca="false">IF(COUNT(E68,H68)=2,E68+H68,"")</f>
        <v>762</v>
      </c>
    </row>
    <row r="69" customFormat="false" ht="15" hidden="false" customHeight="false" outlineLevel="0" collapsed="false">
      <c r="A69" s="7" t="s">
        <v>189</v>
      </c>
      <c r="B69" s="7" t="s">
        <v>190</v>
      </c>
      <c r="C69" s="8" t="s">
        <v>191</v>
      </c>
      <c r="D69" s="9" t="str">
        <f aca="false">A69&amp;"|"&amp;B69</f>
        <v>Alaska|Aleutians East Borough</v>
      </c>
      <c r="E69" s="10" t="n">
        <v>1040</v>
      </c>
      <c r="F69" s="10" t="n">
        <v>1538</v>
      </c>
      <c r="G69" s="10" t="n">
        <v>72</v>
      </c>
      <c r="H69" s="10" t="n">
        <v>16</v>
      </c>
      <c r="I69" s="10" t="n">
        <v>1052</v>
      </c>
      <c r="J69" s="10" t="n">
        <v>72692</v>
      </c>
      <c r="K69" s="11" t="n">
        <v>3423</v>
      </c>
      <c r="L69" s="12" t="n">
        <f aca="false">IF(COUNT(F69,G69)=2,F69+G69,"")</f>
        <v>1610</v>
      </c>
      <c r="M69" s="12" t="n">
        <f aca="false">IF(COUNT(E69,H69)=2,E69+H69,"")</f>
        <v>1056</v>
      </c>
    </row>
    <row r="70" customFormat="false" ht="15" hidden="false" customHeight="false" outlineLevel="0" collapsed="false">
      <c r="A70" s="7" t="s">
        <v>189</v>
      </c>
      <c r="B70" s="7" t="s">
        <v>192</v>
      </c>
      <c r="C70" s="8" t="s">
        <v>193</v>
      </c>
      <c r="D70" s="9" t="str">
        <f aca="false">A70&amp;"|"&amp;B70</f>
        <v>Alaska|Aleutians West Census Area</v>
      </c>
      <c r="E70" s="10" t="n">
        <v>1886</v>
      </c>
      <c r="F70" s="10" t="n">
        <v>2379</v>
      </c>
      <c r="G70" s="10" t="n">
        <v>130</v>
      </c>
      <c r="H70" s="10" t="n">
        <v>16</v>
      </c>
      <c r="I70" s="10" t="n">
        <v>1908</v>
      </c>
      <c r="J70" s="10" t="n">
        <v>107344</v>
      </c>
      <c r="K70" s="11" t="n">
        <v>5178</v>
      </c>
      <c r="L70" s="12" t="n">
        <f aca="false">IF(COUNT(F70,G70)=2,F70+G70,"")</f>
        <v>2509</v>
      </c>
      <c r="M70" s="12" t="n">
        <f aca="false">IF(COUNT(E70,H70)=2,E70+H70,"")</f>
        <v>1902</v>
      </c>
    </row>
    <row r="71" customFormat="false" ht="15" hidden="false" customHeight="false" outlineLevel="0" collapsed="false">
      <c r="A71" s="7" t="s">
        <v>189</v>
      </c>
      <c r="B71" s="7" t="s">
        <v>194</v>
      </c>
      <c r="C71" s="8" t="s">
        <v>195</v>
      </c>
      <c r="D71" s="9" t="str">
        <f aca="false">A71&amp;"|"&amp;B71</f>
        <v>Alaska|Anchorage Municipality</v>
      </c>
      <c r="E71" s="10" t="n">
        <v>1453</v>
      </c>
      <c r="F71" s="10" t="n">
        <v>2360</v>
      </c>
      <c r="G71" s="10" t="n">
        <v>100</v>
      </c>
      <c r="H71" s="10" t="n">
        <v>16</v>
      </c>
      <c r="I71" s="10" t="n">
        <v>1568</v>
      </c>
      <c r="J71" s="10" t="n">
        <v>98152</v>
      </c>
      <c r="K71" s="11" t="n">
        <v>289069</v>
      </c>
      <c r="L71" s="12" t="n">
        <f aca="false">IF(COUNT(F71,G71)=2,F71+G71,"")</f>
        <v>2460</v>
      </c>
      <c r="M71" s="12" t="n">
        <f aca="false">IF(COUNT(E71,H71)=2,E71+H71,"")</f>
        <v>1469</v>
      </c>
    </row>
    <row r="72" customFormat="false" ht="15" hidden="false" customHeight="false" outlineLevel="0" collapsed="false">
      <c r="A72" s="7" t="s">
        <v>189</v>
      </c>
      <c r="B72" s="7" t="s">
        <v>196</v>
      </c>
      <c r="C72" s="8" t="s">
        <v>197</v>
      </c>
      <c r="D72" s="9" t="str">
        <f aca="false">A72&amp;"|"&amp;B72</f>
        <v>Alaska|Bethel Census Area</v>
      </c>
      <c r="E72" s="10" t="n">
        <v>1454</v>
      </c>
      <c r="F72" s="10" t="n">
        <v>2053</v>
      </c>
      <c r="G72" s="10" t="n">
        <v>100</v>
      </c>
      <c r="H72" s="10" t="n">
        <v>16</v>
      </c>
      <c r="I72" s="10" t="n">
        <v>1471</v>
      </c>
      <c r="J72" s="10" t="n">
        <v>70616</v>
      </c>
      <c r="K72" s="11" t="n">
        <v>18487</v>
      </c>
      <c r="L72" s="12" t="n">
        <f aca="false">IF(COUNT(F72,G72)=2,F72+G72,"")</f>
        <v>2153</v>
      </c>
      <c r="M72" s="12" t="n">
        <f aca="false">IF(COUNT(E72,H72)=2,E72+H72,"")</f>
        <v>1470</v>
      </c>
    </row>
    <row r="73" customFormat="false" ht="15" hidden="false" customHeight="false" outlineLevel="0" collapsed="false">
      <c r="A73" s="7" t="s">
        <v>189</v>
      </c>
      <c r="B73" s="7" t="s">
        <v>198</v>
      </c>
      <c r="C73" s="8" t="s">
        <v>199</v>
      </c>
      <c r="D73" s="9" t="str">
        <f aca="false">A73&amp;"|"&amp;B73</f>
        <v>Alaska|Bristol Bay Borough</v>
      </c>
      <c r="E73" s="10" t="n">
        <v>1318</v>
      </c>
      <c r="F73" s="10" t="n">
        <v>2288</v>
      </c>
      <c r="G73" s="10" t="n">
        <v>91</v>
      </c>
      <c r="H73" s="10" t="n">
        <v>16</v>
      </c>
      <c r="I73" s="10" t="n">
        <v>1333</v>
      </c>
      <c r="J73" s="10" t="n">
        <v>100625</v>
      </c>
      <c r="K73" s="11" t="n">
        <v>878</v>
      </c>
      <c r="L73" s="12" t="n">
        <f aca="false">IF(COUNT(F73,G73)=2,F73+G73,"")</f>
        <v>2379</v>
      </c>
      <c r="M73" s="12" t="n">
        <f aca="false">IF(COUNT(E73,H73)=2,E73+H73,"")</f>
        <v>1334</v>
      </c>
    </row>
    <row r="74" customFormat="false" ht="15" hidden="false" customHeight="false" outlineLevel="0" collapsed="false">
      <c r="A74" s="7" t="s">
        <v>189</v>
      </c>
      <c r="B74" s="7" t="s">
        <v>200</v>
      </c>
      <c r="C74" s="8" t="s">
        <v>201</v>
      </c>
      <c r="D74" s="9" t="str">
        <f aca="false">A74&amp;"|"&amp;B74</f>
        <v>Alaska|Chugach Census Area</v>
      </c>
      <c r="E74" s="10" t="n">
        <v>1397</v>
      </c>
      <c r="F74" s="10" t="n">
        <v>2157</v>
      </c>
      <c r="G74" s="10" t="n">
        <v>96</v>
      </c>
      <c r="H74" s="10" t="n">
        <v>16</v>
      </c>
      <c r="I74" s="10" t="n">
        <v>1413</v>
      </c>
      <c r="J74" s="10" t="n">
        <v>88565</v>
      </c>
      <c r="K74" s="11" t="n">
        <v>6964</v>
      </c>
      <c r="L74" s="12" t="n">
        <f aca="false">IF(COUNT(F74,G74)=2,F74+G74,"")</f>
        <v>2253</v>
      </c>
      <c r="M74" s="12" t="n">
        <f aca="false">IF(COUNT(E74,H74)=2,E74+H74,"")</f>
        <v>1413</v>
      </c>
    </row>
    <row r="75" customFormat="false" ht="15" hidden="false" customHeight="false" outlineLevel="0" collapsed="false">
      <c r="A75" s="7" t="s">
        <v>189</v>
      </c>
      <c r="B75" s="7" t="s">
        <v>202</v>
      </c>
      <c r="C75" s="8" t="s">
        <v>203</v>
      </c>
      <c r="D75" s="9" t="str">
        <f aca="false">A75&amp;"|"&amp;B75</f>
        <v>Alaska|Copper River Census Area</v>
      </c>
      <c r="E75" s="10" t="n">
        <v>973</v>
      </c>
      <c r="F75" s="10" t="n">
        <v>1674</v>
      </c>
      <c r="G75" s="10" t="n">
        <v>67</v>
      </c>
      <c r="H75" s="10" t="n">
        <v>16</v>
      </c>
      <c r="I75" s="10" t="n">
        <v>984</v>
      </c>
      <c r="J75" s="10" t="n">
        <v>75053</v>
      </c>
      <c r="K75" s="11" t="n">
        <v>2626</v>
      </c>
      <c r="L75" s="12" t="n">
        <f aca="false">IF(COUNT(F75,G75)=2,F75+G75,"")</f>
        <v>1741</v>
      </c>
      <c r="M75" s="12" t="n">
        <f aca="false">IF(COUNT(E75,H75)=2,E75+H75,"")</f>
        <v>989</v>
      </c>
    </row>
    <row r="76" customFormat="false" ht="15" hidden="false" customHeight="false" outlineLevel="0" collapsed="false">
      <c r="A76" s="7" t="s">
        <v>189</v>
      </c>
      <c r="B76" s="7" t="s">
        <v>204</v>
      </c>
      <c r="C76" s="8" t="s">
        <v>205</v>
      </c>
      <c r="D76" s="9" t="str">
        <f aca="false">A76&amp;"|"&amp;B76</f>
        <v>Alaska|Denali Borough</v>
      </c>
      <c r="E76" s="10" t="n">
        <v>938</v>
      </c>
      <c r="F76" s="10" t="n">
        <v>2034</v>
      </c>
      <c r="G76" s="10" t="n">
        <v>66</v>
      </c>
      <c r="H76" s="10" t="n">
        <v>16</v>
      </c>
      <c r="I76" s="10" t="n">
        <v>965</v>
      </c>
      <c r="J76" s="10" t="n">
        <v>88935</v>
      </c>
      <c r="K76" s="11" t="n">
        <v>2029</v>
      </c>
      <c r="L76" s="12" t="n">
        <f aca="false">IF(COUNT(F76,G76)=2,F76+G76,"")</f>
        <v>2100</v>
      </c>
      <c r="M76" s="12" t="n">
        <f aca="false">IF(COUNT(E76,H76)=2,E76+H76,"")</f>
        <v>954</v>
      </c>
    </row>
    <row r="77" customFormat="false" ht="15" hidden="false" customHeight="false" outlineLevel="0" collapsed="false">
      <c r="A77" s="7" t="s">
        <v>189</v>
      </c>
      <c r="B77" s="7" t="s">
        <v>206</v>
      </c>
      <c r="C77" s="8" t="s">
        <v>207</v>
      </c>
      <c r="D77" s="9" t="str">
        <f aca="false">A77&amp;"|"&amp;B77</f>
        <v>Alaska|Dillingham Census Area</v>
      </c>
      <c r="E77" s="10" t="n">
        <v>1085</v>
      </c>
      <c r="F77" s="10" t="n">
        <v>2274</v>
      </c>
      <c r="G77" s="10" t="n">
        <v>75</v>
      </c>
      <c r="H77" s="10" t="n">
        <v>16</v>
      </c>
      <c r="I77" s="10" t="n">
        <v>1097</v>
      </c>
      <c r="J77" s="10" t="n">
        <v>74250</v>
      </c>
      <c r="K77" s="11" t="n">
        <v>4780</v>
      </c>
      <c r="L77" s="12" t="n">
        <f aca="false">IF(COUNT(F77,G77)=2,F77+G77,"")</f>
        <v>2349</v>
      </c>
      <c r="M77" s="12" t="n">
        <f aca="false">IF(COUNT(E77,H77)=2,E77+H77,"")</f>
        <v>1101</v>
      </c>
    </row>
    <row r="78" customFormat="false" ht="15" hidden="false" customHeight="false" outlineLevel="0" collapsed="false">
      <c r="A78" s="7" t="s">
        <v>189</v>
      </c>
      <c r="B78" s="7" t="s">
        <v>208</v>
      </c>
      <c r="C78" s="8" t="s">
        <v>209</v>
      </c>
      <c r="D78" s="9" t="str">
        <f aca="false">A78&amp;"|"&amp;B78</f>
        <v>Alaska|Fairbanks North Star Borough</v>
      </c>
      <c r="E78" s="10" t="n">
        <v>1424</v>
      </c>
      <c r="F78" s="10" t="n">
        <v>2161</v>
      </c>
      <c r="G78" s="10" t="n">
        <v>98</v>
      </c>
      <c r="H78" s="10" t="n">
        <v>16</v>
      </c>
      <c r="I78" s="10" t="n">
        <v>1713</v>
      </c>
      <c r="J78" s="10" t="n">
        <v>84722</v>
      </c>
      <c r="K78" s="11" t="n">
        <v>95555</v>
      </c>
      <c r="L78" s="12" t="n">
        <f aca="false">IF(COUNT(F78,G78)=2,F78+G78,"")</f>
        <v>2259</v>
      </c>
      <c r="M78" s="12" t="n">
        <f aca="false">IF(COUNT(E78,H78)=2,E78+H78,"")</f>
        <v>1440</v>
      </c>
    </row>
    <row r="79" customFormat="false" ht="15" hidden="false" customHeight="false" outlineLevel="0" collapsed="false">
      <c r="A79" s="7" t="s">
        <v>189</v>
      </c>
      <c r="B79" s="7" t="s">
        <v>210</v>
      </c>
      <c r="C79" s="8" t="s">
        <v>211</v>
      </c>
      <c r="D79" s="9" t="str">
        <f aca="false">A79&amp;"|"&amp;B79</f>
        <v>Alaska|Haines Borough</v>
      </c>
      <c r="E79" s="10" t="n">
        <v>914</v>
      </c>
      <c r="F79" s="10" t="n">
        <v>1786</v>
      </c>
      <c r="G79" s="10" t="n">
        <v>66</v>
      </c>
      <c r="H79" s="10" t="n">
        <v>16</v>
      </c>
      <c r="I79" s="10" t="n">
        <v>965</v>
      </c>
      <c r="J79" s="10" t="n">
        <v>72607</v>
      </c>
      <c r="K79" s="11" t="n">
        <v>2077</v>
      </c>
      <c r="L79" s="12" t="n">
        <f aca="false">IF(COUNT(F79,G79)=2,F79+G79,"")</f>
        <v>1852</v>
      </c>
      <c r="M79" s="12" t="n">
        <f aca="false">IF(COUNT(E79,H79)=2,E79+H79,"")</f>
        <v>930</v>
      </c>
    </row>
    <row r="80" customFormat="false" ht="15" hidden="false" customHeight="false" outlineLevel="0" collapsed="false">
      <c r="A80" s="7" t="s">
        <v>189</v>
      </c>
      <c r="B80" s="7" t="s">
        <v>212</v>
      </c>
      <c r="C80" s="8" t="s">
        <v>213</v>
      </c>
      <c r="D80" s="9" t="str">
        <f aca="false">A80&amp;"|"&amp;B80</f>
        <v>Alaska|Hoonah-Angoon Census Area</v>
      </c>
      <c r="E80" s="10" t="n">
        <v>986</v>
      </c>
      <c r="F80" s="10" t="n">
        <v>1369</v>
      </c>
      <c r="G80" s="10" t="n">
        <v>68</v>
      </c>
      <c r="H80" s="10" t="n">
        <v>16</v>
      </c>
      <c r="I80" s="10" t="n">
        <v>997</v>
      </c>
      <c r="J80" s="10" t="n">
        <v>62500</v>
      </c>
      <c r="K80" s="11" t="n">
        <v>2313</v>
      </c>
      <c r="L80" s="12" t="n">
        <f aca="false">IF(COUNT(F80,G80)=2,F80+G80,"")</f>
        <v>1437</v>
      </c>
      <c r="M80" s="12" t="n">
        <f aca="false">IF(COUNT(E80,H80)=2,E80+H80,"")</f>
        <v>1002</v>
      </c>
    </row>
    <row r="81" customFormat="false" ht="15" hidden="false" customHeight="false" outlineLevel="0" collapsed="false">
      <c r="A81" s="7" t="s">
        <v>189</v>
      </c>
      <c r="B81" s="7" t="s">
        <v>214</v>
      </c>
      <c r="C81" s="8" t="s">
        <v>215</v>
      </c>
      <c r="D81" s="9" t="str">
        <f aca="false">A81&amp;"|"&amp;B81</f>
        <v>Alaska|Juneau City and Borough</v>
      </c>
      <c r="E81" s="10" t="n">
        <v>1462</v>
      </c>
      <c r="F81" s="10" t="n">
        <v>2379</v>
      </c>
      <c r="G81" s="10" t="n">
        <v>101</v>
      </c>
      <c r="H81" s="10" t="n">
        <v>16</v>
      </c>
      <c r="I81" s="10" t="n">
        <v>982</v>
      </c>
      <c r="J81" s="10" t="n">
        <v>100513</v>
      </c>
      <c r="K81" s="11" t="n">
        <v>31969</v>
      </c>
      <c r="L81" s="12" t="n">
        <f aca="false">IF(COUNT(F81,G81)=2,F81+G81,"")</f>
        <v>2480</v>
      </c>
      <c r="M81" s="12" t="n">
        <f aca="false">IF(COUNT(E81,H81)=2,E81+H81,"")</f>
        <v>1478</v>
      </c>
    </row>
    <row r="82" customFormat="false" ht="15" hidden="false" customHeight="false" outlineLevel="0" collapsed="false">
      <c r="A82" s="7" t="s">
        <v>189</v>
      </c>
      <c r="B82" s="7" t="s">
        <v>216</v>
      </c>
      <c r="C82" s="8" t="s">
        <v>217</v>
      </c>
      <c r="D82" s="9" t="str">
        <f aca="false">A82&amp;"|"&amp;B82</f>
        <v>Alaska|Kenai Peninsula Borough</v>
      </c>
      <c r="E82" s="10" t="n">
        <v>1163</v>
      </c>
      <c r="F82" s="10" t="n">
        <v>1858</v>
      </c>
      <c r="G82" s="10" t="n">
        <v>80</v>
      </c>
      <c r="H82" s="10" t="n">
        <v>16</v>
      </c>
      <c r="I82" s="10" t="n">
        <v>671</v>
      </c>
      <c r="J82" s="10" t="n">
        <v>77722</v>
      </c>
      <c r="K82" s="11" t="n">
        <v>59843</v>
      </c>
      <c r="L82" s="12" t="n">
        <f aca="false">IF(COUNT(F82,G82)=2,F82+G82,"")</f>
        <v>1938</v>
      </c>
      <c r="M82" s="12" t="n">
        <f aca="false">IF(COUNT(E82,H82)=2,E82+H82,"")</f>
        <v>1179</v>
      </c>
    </row>
    <row r="83" customFormat="false" ht="15" hidden="false" customHeight="false" outlineLevel="0" collapsed="false">
      <c r="A83" s="7" t="s">
        <v>189</v>
      </c>
      <c r="B83" s="7" t="s">
        <v>218</v>
      </c>
      <c r="C83" s="8" t="s">
        <v>219</v>
      </c>
      <c r="D83" s="9" t="str">
        <f aca="false">A83&amp;"|"&amp;B83</f>
        <v>Alaska|Ketchikan Gateway Borough</v>
      </c>
      <c r="E83" s="10" t="n">
        <v>1388</v>
      </c>
      <c r="F83" s="10" t="n">
        <v>2116</v>
      </c>
      <c r="G83" s="10" t="n">
        <v>96</v>
      </c>
      <c r="H83" s="10" t="n">
        <v>16</v>
      </c>
      <c r="I83" s="10" t="n">
        <v>1352</v>
      </c>
      <c r="J83" s="10" t="n">
        <v>89155</v>
      </c>
      <c r="K83" s="11" t="n">
        <v>13870</v>
      </c>
      <c r="L83" s="12" t="n">
        <f aca="false">IF(COUNT(F83,G83)=2,F83+G83,"")</f>
        <v>2212</v>
      </c>
      <c r="M83" s="12" t="n">
        <f aca="false">IF(COUNT(E83,H83)=2,E83+H83,"")</f>
        <v>1404</v>
      </c>
    </row>
    <row r="84" customFormat="false" ht="15" hidden="false" customHeight="false" outlineLevel="0" collapsed="false">
      <c r="A84" s="7" t="s">
        <v>189</v>
      </c>
      <c r="B84" s="7" t="s">
        <v>220</v>
      </c>
      <c r="C84" s="8" t="s">
        <v>221</v>
      </c>
      <c r="D84" s="9" t="str">
        <f aca="false">A84&amp;"|"&amp;B84</f>
        <v>Alaska|Kodiak Island Borough</v>
      </c>
      <c r="E84" s="10" t="n">
        <v>1669</v>
      </c>
      <c r="F84" s="10" t="n">
        <v>2167</v>
      </c>
      <c r="G84" s="10" t="n">
        <v>115</v>
      </c>
      <c r="H84" s="10" t="n">
        <v>16</v>
      </c>
      <c r="I84" s="10" t="n">
        <v>1217</v>
      </c>
      <c r="J84" s="10" t="n">
        <v>83716</v>
      </c>
      <c r="K84" s="11" t="n">
        <v>12878</v>
      </c>
      <c r="L84" s="12" t="n">
        <f aca="false">IF(COUNT(F84,G84)=2,F84+G84,"")</f>
        <v>2282</v>
      </c>
      <c r="M84" s="12" t="n">
        <f aca="false">IF(COUNT(E84,H84)=2,E84+H84,"")</f>
        <v>1685</v>
      </c>
    </row>
    <row r="85" customFormat="false" ht="15" hidden="false" customHeight="false" outlineLevel="0" collapsed="false">
      <c r="A85" s="7" t="s">
        <v>189</v>
      </c>
      <c r="B85" s="7" t="s">
        <v>222</v>
      </c>
      <c r="C85" s="8" t="s">
        <v>223</v>
      </c>
      <c r="D85" s="9" t="str">
        <f aca="false">A85&amp;"|"&amp;B85</f>
        <v>Alaska|Kusilvak Census Area</v>
      </c>
      <c r="E85" s="10" t="n">
        <v>832</v>
      </c>
      <c r="F85" s="10" t="n">
        <v>549</v>
      </c>
      <c r="G85" s="10" t="n">
        <v>66</v>
      </c>
      <c r="H85" s="10" t="n">
        <v>16</v>
      </c>
      <c r="I85" s="10" t="n">
        <v>965</v>
      </c>
      <c r="J85" s="10" t="n">
        <v>48233</v>
      </c>
      <c r="K85" s="11" t="n">
        <v>8277</v>
      </c>
      <c r="L85" s="12" t="n">
        <f aca="false">IF(COUNT(F85,G85)=2,F85+G85,"")</f>
        <v>615</v>
      </c>
      <c r="M85" s="12" t="n">
        <f aca="false">IF(COUNT(E85,H85)=2,E85+H85,"")</f>
        <v>848</v>
      </c>
    </row>
    <row r="86" customFormat="false" ht="15" hidden="false" customHeight="false" outlineLevel="0" collapsed="false">
      <c r="A86" s="7" t="s">
        <v>189</v>
      </c>
      <c r="B86" s="7" t="s">
        <v>224</v>
      </c>
      <c r="C86" s="8" t="s">
        <v>225</v>
      </c>
      <c r="D86" s="9" t="str">
        <f aca="false">A86&amp;"|"&amp;B86</f>
        <v>Alaska|Lake and Peninsula Borough</v>
      </c>
      <c r="E86" s="10" t="n">
        <v>933</v>
      </c>
      <c r="F86" s="10" t="n">
        <v>1281</v>
      </c>
      <c r="G86" s="10" t="n">
        <v>66</v>
      </c>
      <c r="H86" s="10" t="n">
        <v>16</v>
      </c>
      <c r="I86" s="10" t="n">
        <v>965</v>
      </c>
      <c r="J86" s="10" t="n">
        <v>64000</v>
      </c>
      <c r="K86" s="11" t="n">
        <v>1007</v>
      </c>
      <c r="L86" s="12" t="n">
        <f aca="false">IF(COUNT(F86,G86)=2,F86+G86,"")</f>
        <v>1347</v>
      </c>
      <c r="M86" s="12" t="n">
        <f aca="false">IF(COUNT(E86,H86)=2,E86+H86,"")</f>
        <v>949</v>
      </c>
    </row>
    <row r="87" customFormat="false" ht="15" hidden="false" customHeight="false" outlineLevel="0" collapsed="false">
      <c r="A87" s="7" t="s">
        <v>189</v>
      </c>
      <c r="B87" s="7" t="s">
        <v>226</v>
      </c>
      <c r="C87" s="8" t="s">
        <v>227</v>
      </c>
      <c r="D87" s="9" t="str">
        <f aca="false">A87&amp;"|"&amp;B87</f>
        <v>Alaska|Matanuska-Susitna Borough</v>
      </c>
      <c r="E87" s="10" t="n">
        <v>1258</v>
      </c>
      <c r="F87" s="10" t="n">
        <v>2042</v>
      </c>
      <c r="G87" s="10" t="n">
        <v>87</v>
      </c>
      <c r="H87" s="10" t="n">
        <v>16</v>
      </c>
      <c r="I87" s="10" t="n">
        <v>1080</v>
      </c>
      <c r="J87" s="10" t="n">
        <v>90625</v>
      </c>
      <c r="K87" s="11" t="n">
        <v>110677</v>
      </c>
      <c r="L87" s="12" t="n">
        <f aca="false">IF(COUNT(F87,G87)=2,F87+G87,"")</f>
        <v>2129</v>
      </c>
      <c r="M87" s="12" t="n">
        <f aca="false">IF(COUNT(E87,H87)=2,E87+H87,"")</f>
        <v>1274</v>
      </c>
    </row>
    <row r="88" customFormat="false" ht="15" hidden="false" customHeight="false" outlineLevel="0" collapsed="false">
      <c r="A88" s="7" t="s">
        <v>189</v>
      </c>
      <c r="B88" s="7" t="s">
        <v>228</v>
      </c>
      <c r="C88" s="8" t="s">
        <v>229</v>
      </c>
      <c r="D88" s="9" t="str">
        <f aca="false">A88&amp;"|"&amp;B88</f>
        <v>Alaska|Nome Census Area</v>
      </c>
      <c r="E88" s="10" t="n">
        <v>1328</v>
      </c>
      <c r="F88" s="10" t="n">
        <v>2061</v>
      </c>
      <c r="G88" s="10" t="n">
        <v>92</v>
      </c>
      <c r="H88" s="10" t="n">
        <v>16</v>
      </c>
      <c r="I88" s="10" t="n">
        <v>1343</v>
      </c>
      <c r="J88" s="10" t="n">
        <v>76643</v>
      </c>
      <c r="K88" s="11" t="n">
        <v>9925</v>
      </c>
      <c r="L88" s="12" t="n">
        <f aca="false">IF(COUNT(F88,G88)=2,F88+G88,"")</f>
        <v>2153</v>
      </c>
      <c r="M88" s="12" t="n">
        <f aca="false">IF(COUNT(E88,H88)=2,E88+H88,"")</f>
        <v>1344</v>
      </c>
    </row>
    <row r="89" customFormat="false" ht="15" hidden="false" customHeight="false" outlineLevel="0" collapsed="false">
      <c r="A89" s="7" t="s">
        <v>189</v>
      </c>
      <c r="B89" s="7" t="s">
        <v>230</v>
      </c>
      <c r="C89" s="8" t="s">
        <v>231</v>
      </c>
      <c r="D89" s="9" t="str">
        <f aca="false">A89&amp;"|"&amp;B89</f>
        <v>Alaska|North Slope Borough</v>
      </c>
      <c r="E89" s="10" t="n">
        <v>1167</v>
      </c>
      <c r="F89" s="10" t="n">
        <v>1301</v>
      </c>
      <c r="G89" s="10" t="n">
        <v>80</v>
      </c>
      <c r="H89" s="10" t="n">
        <v>16</v>
      </c>
      <c r="I89" s="10" t="n">
        <v>1180</v>
      </c>
      <c r="J89" s="10" t="n">
        <v>86313</v>
      </c>
      <c r="K89" s="11" t="n">
        <v>10891</v>
      </c>
      <c r="L89" s="12" t="n">
        <f aca="false">IF(COUNT(F89,G89)=2,F89+G89,"")</f>
        <v>1381</v>
      </c>
      <c r="M89" s="12" t="n">
        <f aca="false">IF(COUNT(E89,H89)=2,E89+H89,"")</f>
        <v>1183</v>
      </c>
    </row>
    <row r="90" customFormat="false" ht="15" hidden="false" customHeight="false" outlineLevel="0" collapsed="false">
      <c r="A90" s="7" t="s">
        <v>189</v>
      </c>
      <c r="B90" s="7" t="s">
        <v>232</v>
      </c>
      <c r="C90" s="8" t="s">
        <v>233</v>
      </c>
      <c r="D90" s="9" t="str">
        <f aca="false">A90&amp;"|"&amp;B90</f>
        <v>Alaska|Northwest Arctic Borough</v>
      </c>
      <c r="E90" s="10" t="n">
        <v>1336</v>
      </c>
      <c r="F90" s="10" t="n">
        <v>1511</v>
      </c>
      <c r="G90" s="10" t="n">
        <v>92</v>
      </c>
      <c r="H90" s="10" t="n">
        <v>16</v>
      </c>
      <c r="I90" s="10" t="n">
        <v>1351</v>
      </c>
      <c r="J90" s="10" t="n">
        <v>81298</v>
      </c>
      <c r="K90" s="11" t="n">
        <v>7611</v>
      </c>
      <c r="L90" s="12" t="n">
        <f aca="false">IF(COUNT(F90,G90)=2,F90+G90,"")</f>
        <v>1603</v>
      </c>
      <c r="M90" s="12" t="n">
        <f aca="false">IF(COUNT(E90,H90)=2,E90+H90,"")</f>
        <v>1352</v>
      </c>
    </row>
    <row r="91" customFormat="false" ht="15" hidden="false" customHeight="false" outlineLevel="0" collapsed="false">
      <c r="A91" s="7" t="s">
        <v>189</v>
      </c>
      <c r="B91" s="7" t="s">
        <v>234</v>
      </c>
      <c r="C91" s="8" t="s">
        <v>235</v>
      </c>
      <c r="D91" s="9" t="str">
        <f aca="false">A91&amp;"|"&amp;B91</f>
        <v>Alaska|Petersburg Borough</v>
      </c>
      <c r="E91" s="10" t="n">
        <v>1208</v>
      </c>
      <c r="F91" s="10" t="n">
        <v>1641</v>
      </c>
      <c r="G91" s="10" t="n">
        <v>83</v>
      </c>
      <c r="H91" s="10" t="n">
        <v>16</v>
      </c>
      <c r="I91" s="10" t="n">
        <v>1213</v>
      </c>
      <c r="J91" s="10" t="n">
        <v>77026</v>
      </c>
      <c r="K91" s="11" t="n">
        <v>3394</v>
      </c>
      <c r="L91" s="12" t="n">
        <f aca="false">IF(COUNT(F91,G91)=2,F91+G91,"")</f>
        <v>1724</v>
      </c>
      <c r="M91" s="12" t="n">
        <f aca="false">IF(COUNT(E91,H91)=2,E91+H91,"")</f>
        <v>1224</v>
      </c>
    </row>
    <row r="92" customFormat="false" ht="15" hidden="false" customHeight="false" outlineLevel="0" collapsed="false">
      <c r="A92" s="7" t="s">
        <v>189</v>
      </c>
      <c r="B92" s="7" t="s">
        <v>236</v>
      </c>
      <c r="C92" s="8" t="s">
        <v>237</v>
      </c>
      <c r="D92" s="9" t="str">
        <f aca="false">A92&amp;"|"&amp;B92</f>
        <v>Alaska|Prince of Wales-Hyder Census Area</v>
      </c>
      <c r="E92" s="10" t="n">
        <v>915</v>
      </c>
      <c r="F92" s="10" t="n">
        <v>1755</v>
      </c>
      <c r="G92" s="10" t="n">
        <v>66</v>
      </c>
      <c r="H92" s="10" t="n">
        <v>16</v>
      </c>
      <c r="I92" s="10" t="n">
        <v>1300</v>
      </c>
      <c r="J92" s="10" t="n">
        <v>59079</v>
      </c>
      <c r="K92" s="11" t="n">
        <v>5730</v>
      </c>
      <c r="L92" s="12" t="n">
        <f aca="false">IF(COUNT(F92,G92)=2,F92+G92,"")</f>
        <v>1821</v>
      </c>
      <c r="M92" s="12" t="n">
        <f aca="false">IF(COUNT(E92,H92)=2,E92+H92,"")</f>
        <v>931</v>
      </c>
    </row>
    <row r="93" customFormat="false" ht="15" hidden="false" customHeight="false" outlineLevel="0" collapsed="false">
      <c r="A93" s="7" t="s">
        <v>189</v>
      </c>
      <c r="B93" s="7" t="s">
        <v>238</v>
      </c>
      <c r="C93" s="8" t="s">
        <v>239</v>
      </c>
      <c r="D93" s="9" t="str">
        <f aca="false">A93&amp;"|"&amp;B93</f>
        <v>Alaska|Sitka City and Borough</v>
      </c>
      <c r="E93" s="10" t="n">
        <v>1350</v>
      </c>
      <c r="F93" s="10" t="n">
        <v>2539</v>
      </c>
      <c r="G93" s="10" t="n">
        <v>93</v>
      </c>
      <c r="H93" s="10" t="n">
        <v>16</v>
      </c>
      <c r="I93" s="10" t="n">
        <v>2034</v>
      </c>
      <c r="J93" s="10" t="n">
        <v>101207</v>
      </c>
      <c r="K93" s="11" t="n">
        <v>8393</v>
      </c>
      <c r="L93" s="12" t="n">
        <f aca="false">IF(COUNT(F93,G93)=2,F93+G93,"")</f>
        <v>2632</v>
      </c>
      <c r="M93" s="12" t="n">
        <f aca="false">IF(COUNT(E93,H93)=2,E93+H93,"")</f>
        <v>1366</v>
      </c>
    </row>
    <row r="94" customFormat="false" ht="15" hidden="false" customHeight="false" outlineLevel="0" collapsed="false">
      <c r="A94" s="7" t="s">
        <v>189</v>
      </c>
      <c r="B94" s="7" t="s">
        <v>240</v>
      </c>
      <c r="C94" s="8" t="s">
        <v>241</v>
      </c>
      <c r="D94" s="9" t="str">
        <f aca="false">A94&amp;"|"&amp;B94</f>
        <v>Alaska|Skagway Municipality</v>
      </c>
      <c r="E94" s="10" t="n">
        <v>1228</v>
      </c>
      <c r="F94" s="10" t="n">
        <v>2333</v>
      </c>
      <c r="G94" s="10" t="n">
        <v>85</v>
      </c>
      <c r="H94" s="10" t="n">
        <v>16</v>
      </c>
      <c r="I94" s="10" t="n">
        <v>888</v>
      </c>
      <c r="J94" s="10" t="n">
        <v>78594</v>
      </c>
      <c r="K94" s="11" t="n">
        <v>1308</v>
      </c>
      <c r="L94" s="12" t="n">
        <f aca="false">IF(COUNT(F94,G94)=2,F94+G94,"")</f>
        <v>2418</v>
      </c>
      <c r="M94" s="12" t="n">
        <f aca="false">IF(COUNT(E94,H94)=2,E94+H94,"")</f>
        <v>1244</v>
      </c>
    </row>
    <row r="95" customFormat="false" ht="15" hidden="false" customHeight="false" outlineLevel="0" collapsed="false">
      <c r="A95" s="7" t="s">
        <v>189</v>
      </c>
      <c r="B95" s="7" t="s">
        <v>242</v>
      </c>
      <c r="C95" s="8" t="s">
        <v>243</v>
      </c>
      <c r="D95" s="9" t="str">
        <f aca="false">A95&amp;"|"&amp;B95</f>
        <v>Alaska|Southeast Fairbanks Census Area</v>
      </c>
      <c r="E95" s="10" t="n">
        <v>1304</v>
      </c>
      <c r="F95" s="10" t="n">
        <v>1758</v>
      </c>
      <c r="G95" s="10" t="n">
        <v>90</v>
      </c>
      <c r="H95" s="10" t="n">
        <v>16</v>
      </c>
      <c r="I95" s="10" t="n">
        <v>1319</v>
      </c>
      <c r="J95" s="10" t="n">
        <v>74223</v>
      </c>
      <c r="K95" s="11" t="n">
        <v>6936</v>
      </c>
      <c r="L95" s="12" t="n">
        <f aca="false">IF(COUNT(F95,G95)=2,F95+G95,"")</f>
        <v>1848</v>
      </c>
      <c r="M95" s="12" t="n">
        <f aca="false">IF(COUNT(E95,H95)=2,E95+H95,"")</f>
        <v>1320</v>
      </c>
    </row>
    <row r="96" customFormat="false" ht="15" hidden="false" customHeight="false" outlineLevel="0" collapsed="false">
      <c r="A96" s="7" t="s">
        <v>189</v>
      </c>
      <c r="B96" s="7" t="s">
        <v>244</v>
      </c>
      <c r="C96" s="8" t="s">
        <v>245</v>
      </c>
      <c r="D96" s="9" t="str">
        <f aca="false">A96&amp;"|"&amp;B96</f>
        <v>Alaska|Wrangell City and Borough</v>
      </c>
      <c r="E96" s="10" t="n">
        <v>1047</v>
      </c>
      <c r="F96" s="10" t="n">
        <v>1554</v>
      </c>
      <c r="G96" s="10" t="n">
        <v>72</v>
      </c>
      <c r="H96" s="10" t="n">
        <v>16</v>
      </c>
      <c r="I96" s="10" t="n">
        <v>1059</v>
      </c>
      <c r="J96" s="10" t="n">
        <v>64545</v>
      </c>
      <c r="K96" s="11" t="n">
        <v>2106</v>
      </c>
      <c r="L96" s="12" t="n">
        <f aca="false">IF(COUNT(F96,G96)=2,F96+G96,"")</f>
        <v>1626</v>
      </c>
      <c r="M96" s="12" t="n">
        <f aca="false">IF(COUNT(E96,H96)=2,E96+H96,"")</f>
        <v>1063</v>
      </c>
    </row>
    <row r="97" customFormat="false" ht="15" hidden="false" customHeight="false" outlineLevel="0" collapsed="false">
      <c r="A97" s="7" t="s">
        <v>189</v>
      </c>
      <c r="B97" s="7" t="s">
        <v>246</v>
      </c>
      <c r="C97" s="8" t="s">
        <v>247</v>
      </c>
      <c r="D97" s="9" t="str">
        <f aca="false">A97&amp;"|"&amp;B97</f>
        <v>Alaska|Yakutat City and Borough</v>
      </c>
      <c r="E97" s="10" t="n">
        <v>1276</v>
      </c>
      <c r="F97" s="10" t="n">
        <v>1231</v>
      </c>
      <c r="G97" s="10" t="n">
        <v>88</v>
      </c>
      <c r="H97" s="10" t="n">
        <v>16</v>
      </c>
      <c r="I97" s="10" t="n">
        <v>1291</v>
      </c>
      <c r="J97" s="10" t="n">
        <v>80625</v>
      </c>
      <c r="K97" s="11" t="n">
        <v>506</v>
      </c>
      <c r="L97" s="12" t="n">
        <f aca="false">IF(COUNT(F97,G97)=2,F97+G97,"")</f>
        <v>1319</v>
      </c>
      <c r="M97" s="12" t="n">
        <f aca="false">IF(COUNT(E97,H97)=2,E97+H97,"")</f>
        <v>1292</v>
      </c>
    </row>
    <row r="98" customFormat="false" ht="15" hidden="false" customHeight="false" outlineLevel="0" collapsed="false">
      <c r="A98" s="7" t="s">
        <v>189</v>
      </c>
      <c r="B98" s="7" t="s">
        <v>248</v>
      </c>
      <c r="C98" s="8" t="s">
        <v>249</v>
      </c>
      <c r="D98" s="9" t="str">
        <f aca="false">A98&amp;"|"&amp;B98</f>
        <v>Alaska|Yukon-Koyukuk Census Area</v>
      </c>
      <c r="E98" s="10" t="n">
        <v>893</v>
      </c>
      <c r="F98" s="10" t="n">
        <v>1268</v>
      </c>
      <c r="G98" s="10" t="n">
        <v>66</v>
      </c>
      <c r="H98" s="10" t="n">
        <v>16</v>
      </c>
      <c r="I98" s="10" t="n">
        <v>965</v>
      </c>
      <c r="J98" s="10" t="n">
        <v>52642</v>
      </c>
      <c r="K98" s="11" t="n">
        <v>5271</v>
      </c>
      <c r="L98" s="12" t="n">
        <f aca="false">IF(COUNT(F98,G98)=2,F98+G98,"")</f>
        <v>1334</v>
      </c>
      <c r="M98" s="12" t="n">
        <f aca="false">IF(COUNT(E98,H98)=2,E98+H98,"")</f>
        <v>909</v>
      </c>
    </row>
    <row r="99" customFormat="false" ht="15" hidden="false" customHeight="false" outlineLevel="0" collapsed="false">
      <c r="A99" s="7" t="s">
        <v>250</v>
      </c>
      <c r="B99" s="7" t="s">
        <v>251</v>
      </c>
      <c r="C99" s="8" t="s">
        <v>252</v>
      </c>
      <c r="D99" s="9" t="str">
        <f aca="false">A99&amp;"|"&amp;B99</f>
        <v>Arizona|Apache County</v>
      </c>
      <c r="E99" s="10" t="n">
        <v>647</v>
      </c>
      <c r="F99" s="10" t="n">
        <v>1236</v>
      </c>
      <c r="G99" s="10" t="n">
        <v>59</v>
      </c>
      <c r="H99" s="10" t="n">
        <v>14</v>
      </c>
      <c r="I99" s="10" t="n">
        <v>975</v>
      </c>
      <c r="J99" s="10" t="n">
        <v>40338</v>
      </c>
      <c r="K99" s="11" t="n">
        <v>65680</v>
      </c>
      <c r="L99" s="12" t="n">
        <f aca="false">IF(COUNT(F99,G99)=2,F99+G99,"")</f>
        <v>1295</v>
      </c>
      <c r="M99" s="12" t="n">
        <f aca="false">IF(COUNT(E99,H99)=2,E99+H99,"")</f>
        <v>661</v>
      </c>
    </row>
    <row r="100" customFormat="false" ht="15" hidden="false" customHeight="false" outlineLevel="0" collapsed="false">
      <c r="A100" s="7" t="s">
        <v>250</v>
      </c>
      <c r="B100" s="7" t="s">
        <v>253</v>
      </c>
      <c r="C100" s="8" t="s">
        <v>254</v>
      </c>
      <c r="D100" s="9" t="str">
        <f aca="false">A100&amp;"|"&amp;B100</f>
        <v>Arizona|Cochise County</v>
      </c>
      <c r="E100" s="10" t="n">
        <v>939</v>
      </c>
      <c r="F100" s="10" t="n">
        <v>1343</v>
      </c>
      <c r="G100" s="10" t="n">
        <v>59</v>
      </c>
      <c r="H100" s="10" t="n">
        <v>14</v>
      </c>
      <c r="I100" s="10" t="n">
        <v>932</v>
      </c>
      <c r="J100" s="10" t="n">
        <v>58970</v>
      </c>
      <c r="K100" s="11" t="n">
        <v>125458</v>
      </c>
      <c r="L100" s="12" t="n">
        <f aca="false">IF(COUNT(F100,G100)=2,F100+G100,"")</f>
        <v>1402</v>
      </c>
      <c r="M100" s="12" t="n">
        <f aca="false">IF(COUNT(E100,H100)=2,E100+H100,"")</f>
        <v>953</v>
      </c>
    </row>
    <row r="101" customFormat="false" ht="15" hidden="false" customHeight="false" outlineLevel="0" collapsed="false">
      <c r="A101" s="7" t="s">
        <v>250</v>
      </c>
      <c r="B101" s="7" t="s">
        <v>255</v>
      </c>
      <c r="C101" s="8" t="s">
        <v>256</v>
      </c>
      <c r="D101" s="9" t="str">
        <f aca="false">A101&amp;"|"&amp;B101</f>
        <v>Arizona|Coconino County</v>
      </c>
      <c r="E101" s="10" t="n">
        <v>1406</v>
      </c>
      <c r="F101" s="10" t="n">
        <v>1891</v>
      </c>
      <c r="G101" s="10" t="n">
        <v>84</v>
      </c>
      <c r="H101" s="10" t="n">
        <v>14</v>
      </c>
      <c r="I101" s="10" t="n">
        <v>975</v>
      </c>
      <c r="J101" s="10" t="n">
        <v>69748</v>
      </c>
      <c r="K101" s="11" t="n">
        <v>144643</v>
      </c>
      <c r="L101" s="12" t="n">
        <f aca="false">IF(COUNT(F101,G101)=2,F101+G101,"")</f>
        <v>1975</v>
      </c>
      <c r="M101" s="12" t="n">
        <f aca="false">IF(COUNT(E101,H101)=2,E101+H101,"")</f>
        <v>1420</v>
      </c>
    </row>
    <row r="102" customFormat="false" ht="15" hidden="false" customHeight="false" outlineLevel="0" collapsed="false">
      <c r="A102" s="7" t="s">
        <v>250</v>
      </c>
      <c r="B102" s="7" t="s">
        <v>257</v>
      </c>
      <c r="C102" s="8" t="s">
        <v>258</v>
      </c>
      <c r="D102" s="9" t="str">
        <f aca="false">A102&amp;"|"&amp;B102</f>
        <v>Arizona|Gila County</v>
      </c>
      <c r="E102" s="10" t="n">
        <v>1001</v>
      </c>
      <c r="F102" s="10" t="n">
        <v>1496</v>
      </c>
      <c r="G102" s="10" t="n">
        <v>60</v>
      </c>
      <c r="H102" s="10" t="n">
        <v>14</v>
      </c>
      <c r="I102" s="10" t="n">
        <v>905</v>
      </c>
      <c r="J102" s="10" t="n">
        <v>59089</v>
      </c>
      <c r="K102" s="11" t="n">
        <v>53610</v>
      </c>
      <c r="L102" s="12" t="n">
        <f aca="false">IF(COUNT(F102,G102)=2,F102+G102,"")</f>
        <v>1556</v>
      </c>
      <c r="M102" s="12" t="n">
        <f aca="false">IF(COUNT(E102,H102)=2,E102+H102,"")</f>
        <v>1015</v>
      </c>
    </row>
    <row r="103" customFormat="false" ht="15" hidden="false" customHeight="false" outlineLevel="0" collapsed="false">
      <c r="A103" s="7" t="s">
        <v>250</v>
      </c>
      <c r="B103" s="7" t="s">
        <v>259</v>
      </c>
      <c r="C103" s="8" t="s">
        <v>260</v>
      </c>
      <c r="D103" s="9" t="str">
        <f aca="false">A103&amp;"|"&amp;B103</f>
        <v>Arizona|Graham County</v>
      </c>
      <c r="E103" s="10" t="n">
        <v>890</v>
      </c>
      <c r="F103" s="10" t="n">
        <v>1417</v>
      </c>
      <c r="G103" s="10" t="n">
        <v>59</v>
      </c>
      <c r="H103" s="10" t="n">
        <v>14</v>
      </c>
      <c r="I103" s="10" t="n">
        <v>932</v>
      </c>
      <c r="J103" s="10" t="n">
        <v>67326</v>
      </c>
      <c r="K103" s="11" t="n">
        <v>38860</v>
      </c>
      <c r="L103" s="12" t="n">
        <f aca="false">IF(COUNT(F103,G103)=2,F103+G103,"")</f>
        <v>1476</v>
      </c>
      <c r="M103" s="12" t="n">
        <f aca="false">IF(COUNT(E103,H103)=2,E103+H103,"")</f>
        <v>904</v>
      </c>
    </row>
    <row r="104" customFormat="false" ht="15" hidden="false" customHeight="false" outlineLevel="0" collapsed="false">
      <c r="A104" s="7" t="s">
        <v>250</v>
      </c>
      <c r="B104" s="7" t="s">
        <v>261</v>
      </c>
      <c r="C104" s="8" t="s">
        <v>262</v>
      </c>
      <c r="D104" s="9" t="str">
        <f aca="false">A104&amp;"|"&amp;B104</f>
        <v>Arizona|Greenlee County</v>
      </c>
      <c r="E104" s="10" t="n">
        <v>570</v>
      </c>
      <c r="F104" s="10" t="n">
        <v>1063</v>
      </c>
      <c r="G104" s="10" t="n">
        <v>59</v>
      </c>
      <c r="H104" s="10" t="n">
        <v>14</v>
      </c>
      <c r="I104" s="10" t="n">
        <v>932</v>
      </c>
      <c r="J104" s="10" t="n">
        <v>75239</v>
      </c>
      <c r="K104" s="11" t="n">
        <v>9452</v>
      </c>
      <c r="L104" s="12" t="n">
        <f aca="false">IF(COUNT(F104,G104)=2,F104+G104,"")</f>
        <v>1122</v>
      </c>
      <c r="M104" s="12" t="n">
        <f aca="false">IF(COUNT(E104,H104)=2,E104+H104,"")</f>
        <v>584</v>
      </c>
    </row>
    <row r="105" customFormat="false" ht="15" hidden="false" customHeight="false" outlineLevel="0" collapsed="false">
      <c r="A105" s="7" t="s">
        <v>250</v>
      </c>
      <c r="B105" s="7" t="s">
        <v>263</v>
      </c>
      <c r="C105" s="8" t="s">
        <v>264</v>
      </c>
      <c r="D105" s="9" t="str">
        <f aca="false">A105&amp;"|"&amp;B105</f>
        <v>Arizona|La Paz County</v>
      </c>
      <c r="E105" s="10" t="n">
        <v>735</v>
      </c>
      <c r="F105" s="10" t="n">
        <v>1200</v>
      </c>
      <c r="G105" s="10" t="n">
        <v>59</v>
      </c>
      <c r="H105" s="10" t="n">
        <v>14</v>
      </c>
      <c r="I105" s="10" t="n">
        <v>812</v>
      </c>
      <c r="J105" s="10" t="n">
        <v>49506</v>
      </c>
      <c r="K105" s="11" t="n">
        <v>16605</v>
      </c>
      <c r="L105" s="12" t="n">
        <f aca="false">IF(COUNT(F105,G105)=2,F105+G105,"")</f>
        <v>1259</v>
      </c>
      <c r="M105" s="12" t="n">
        <f aca="false">IF(COUNT(E105,H105)=2,E105+H105,"")</f>
        <v>749</v>
      </c>
    </row>
    <row r="106" customFormat="false" ht="15" hidden="false" customHeight="false" outlineLevel="0" collapsed="false">
      <c r="A106" s="7" t="s">
        <v>250</v>
      </c>
      <c r="B106" s="7" t="s">
        <v>265</v>
      </c>
      <c r="C106" s="8" t="s">
        <v>266</v>
      </c>
      <c r="D106" s="9" t="str">
        <f aca="false">A106&amp;"|"&amp;B106</f>
        <v>Arizona|Maricopa County</v>
      </c>
      <c r="E106" s="10" t="n">
        <v>1587</v>
      </c>
      <c r="F106" s="10" t="n">
        <v>1870</v>
      </c>
      <c r="G106" s="10" t="n">
        <v>95</v>
      </c>
      <c r="H106" s="10" t="n">
        <v>14</v>
      </c>
      <c r="I106" s="10" t="n">
        <v>1170</v>
      </c>
      <c r="J106" s="10" t="n">
        <v>85518</v>
      </c>
      <c r="K106" s="11" t="n">
        <v>4491987</v>
      </c>
      <c r="L106" s="12" t="n">
        <f aca="false">IF(COUNT(F106,G106)=2,F106+G106,"")</f>
        <v>1965</v>
      </c>
      <c r="M106" s="12" t="n">
        <f aca="false">IF(COUNT(E106,H106)=2,E106+H106,"")</f>
        <v>1601</v>
      </c>
    </row>
    <row r="107" customFormat="false" ht="15" hidden="false" customHeight="false" outlineLevel="0" collapsed="false">
      <c r="A107" s="7" t="s">
        <v>250</v>
      </c>
      <c r="B107" s="7" t="s">
        <v>267</v>
      </c>
      <c r="C107" s="8" t="s">
        <v>268</v>
      </c>
      <c r="D107" s="9" t="str">
        <f aca="false">A107&amp;"|"&amp;B107</f>
        <v>Arizona|Mohave County</v>
      </c>
      <c r="E107" s="10" t="n">
        <v>1047</v>
      </c>
      <c r="F107" s="10" t="n">
        <v>1347</v>
      </c>
      <c r="G107" s="10" t="n">
        <v>63</v>
      </c>
      <c r="H107" s="10" t="n">
        <v>14</v>
      </c>
      <c r="I107" s="10" t="n">
        <v>812</v>
      </c>
      <c r="J107" s="10" t="n">
        <v>55799</v>
      </c>
      <c r="K107" s="11" t="n">
        <v>217420</v>
      </c>
      <c r="L107" s="12" t="n">
        <f aca="false">IF(COUNT(F107,G107)=2,F107+G107,"")</f>
        <v>1410</v>
      </c>
      <c r="M107" s="12" t="n">
        <f aca="false">IF(COUNT(E107,H107)=2,E107+H107,"")</f>
        <v>1061</v>
      </c>
    </row>
    <row r="108" customFormat="false" ht="15" hidden="false" customHeight="false" outlineLevel="0" collapsed="false">
      <c r="A108" s="7" t="s">
        <v>250</v>
      </c>
      <c r="B108" s="7" t="s">
        <v>269</v>
      </c>
      <c r="C108" s="8" t="s">
        <v>270</v>
      </c>
      <c r="D108" s="9" t="str">
        <f aca="false">A108&amp;"|"&amp;B108</f>
        <v>Arizona|Navajo County</v>
      </c>
      <c r="E108" s="10" t="n">
        <v>832</v>
      </c>
      <c r="F108" s="10" t="n">
        <v>1318</v>
      </c>
      <c r="G108" s="10" t="n">
        <v>59</v>
      </c>
      <c r="H108" s="10" t="n">
        <v>14</v>
      </c>
      <c r="I108" s="10" t="n">
        <v>975</v>
      </c>
      <c r="J108" s="10" t="n">
        <v>52752</v>
      </c>
      <c r="K108" s="11" t="n">
        <v>107744</v>
      </c>
      <c r="L108" s="12" t="n">
        <f aca="false">IF(COUNT(F108,G108)=2,F108+G108,"")</f>
        <v>1377</v>
      </c>
      <c r="M108" s="12" t="n">
        <f aca="false">IF(COUNT(E108,H108)=2,E108+H108,"")</f>
        <v>846</v>
      </c>
    </row>
    <row r="109" customFormat="false" ht="15" hidden="false" customHeight="false" outlineLevel="0" collapsed="false">
      <c r="A109" s="7" t="s">
        <v>250</v>
      </c>
      <c r="B109" s="7" t="s">
        <v>271</v>
      </c>
      <c r="C109" s="8" t="s">
        <v>272</v>
      </c>
      <c r="D109" s="9" t="str">
        <f aca="false">A109&amp;"|"&amp;B109</f>
        <v>Arizona|Pima County</v>
      </c>
      <c r="E109" s="10" t="n">
        <v>1154</v>
      </c>
      <c r="F109" s="10" t="n">
        <v>1595</v>
      </c>
      <c r="G109" s="10" t="n">
        <v>69</v>
      </c>
      <c r="H109" s="10" t="n">
        <v>14</v>
      </c>
      <c r="I109" s="10" t="n">
        <v>1083</v>
      </c>
      <c r="J109" s="10" t="n">
        <v>67929</v>
      </c>
      <c r="K109" s="11" t="n">
        <v>1049947</v>
      </c>
      <c r="L109" s="12" t="n">
        <f aca="false">IF(COUNT(F109,G109)=2,F109+G109,"")</f>
        <v>1664</v>
      </c>
      <c r="M109" s="12" t="n">
        <f aca="false">IF(COUNT(E109,H109)=2,E109+H109,"")</f>
        <v>1168</v>
      </c>
    </row>
    <row r="110" customFormat="false" ht="15" hidden="false" customHeight="false" outlineLevel="0" collapsed="false">
      <c r="A110" s="7" t="s">
        <v>250</v>
      </c>
      <c r="B110" s="7" t="s">
        <v>273</v>
      </c>
      <c r="C110" s="8" t="s">
        <v>274</v>
      </c>
      <c r="D110" s="9" t="str">
        <f aca="false">A110&amp;"|"&amp;B110</f>
        <v>Arizona|Pinal County</v>
      </c>
      <c r="E110" s="10" t="n">
        <v>1417</v>
      </c>
      <c r="F110" s="10" t="n">
        <v>1614</v>
      </c>
      <c r="G110" s="10" t="n">
        <v>85</v>
      </c>
      <c r="H110" s="10" t="n">
        <v>14</v>
      </c>
      <c r="I110" s="10" t="n">
        <v>905</v>
      </c>
      <c r="J110" s="10" t="n">
        <v>77588</v>
      </c>
      <c r="K110" s="11" t="n">
        <v>449219</v>
      </c>
      <c r="L110" s="12" t="n">
        <f aca="false">IF(COUNT(F110,G110)=2,F110+G110,"")</f>
        <v>1699</v>
      </c>
      <c r="M110" s="12" t="n">
        <f aca="false">IF(COUNT(E110,H110)=2,E110+H110,"")</f>
        <v>1431</v>
      </c>
    </row>
    <row r="111" customFormat="false" ht="15" hidden="false" customHeight="false" outlineLevel="0" collapsed="false">
      <c r="A111" s="7" t="s">
        <v>250</v>
      </c>
      <c r="B111" s="7" t="s">
        <v>275</v>
      </c>
      <c r="C111" s="8" t="s">
        <v>276</v>
      </c>
      <c r="D111" s="9" t="str">
        <f aca="false">A111&amp;"|"&amp;B111</f>
        <v>Arizona|Santa Cruz County</v>
      </c>
      <c r="E111" s="10" t="n">
        <v>781</v>
      </c>
      <c r="F111" s="10" t="n">
        <v>1237</v>
      </c>
      <c r="G111" s="10" t="n">
        <v>59</v>
      </c>
      <c r="H111" s="10" t="n">
        <v>14</v>
      </c>
      <c r="I111" s="10" t="n">
        <v>932</v>
      </c>
      <c r="J111" s="10" t="n">
        <v>53614</v>
      </c>
      <c r="K111" s="11" t="n">
        <v>48209</v>
      </c>
      <c r="L111" s="12" t="n">
        <f aca="false">IF(COUNT(F111,G111)=2,F111+G111,"")</f>
        <v>1296</v>
      </c>
      <c r="M111" s="12" t="n">
        <f aca="false">IF(COUNT(E111,H111)=2,E111+H111,"")</f>
        <v>795</v>
      </c>
    </row>
    <row r="112" customFormat="false" ht="15" hidden="false" customHeight="false" outlineLevel="0" collapsed="false">
      <c r="A112" s="7" t="s">
        <v>250</v>
      </c>
      <c r="B112" s="7" t="s">
        <v>277</v>
      </c>
      <c r="C112" s="8" t="s">
        <v>278</v>
      </c>
      <c r="D112" s="9" t="str">
        <f aca="false">A112&amp;"|"&amp;B112</f>
        <v>Arizona|Yavapai County</v>
      </c>
      <c r="E112" s="10" t="n">
        <v>1258</v>
      </c>
      <c r="F112" s="10" t="n">
        <v>1652</v>
      </c>
      <c r="G112" s="10" t="n">
        <v>75</v>
      </c>
      <c r="H112" s="10" t="n">
        <v>14</v>
      </c>
      <c r="I112" s="10" t="n">
        <v>975</v>
      </c>
      <c r="J112" s="10" t="n">
        <v>66106</v>
      </c>
      <c r="K112" s="11" t="n">
        <v>241656</v>
      </c>
      <c r="L112" s="12" t="n">
        <f aca="false">IF(COUNT(F112,G112)=2,F112+G112,"")</f>
        <v>1727</v>
      </c>
      <c r="M112" s="12" t="n">
        <f aca="false">IF(COUNT(E112,H112)=2,E112+H112,"")</f>
        <v>1272</v>
      </c>
    </row>
    <row r="113" customFormat="false" ht="15" hidden="false" customHeight="false" outlineLevel="0" collapsed="false">
      <c r="A113" s="7" t="s">
        <v>250</v>
      </c>
      <c r="B113" s="7" t="s">
        <v>279</v>
      </c>
      <c r="C113" s="8" t="s">
        <v>280</v>
      </c>
      <c r="D113" s="9" t="str">
        <f aca="false">A113&amp;"|"&amp;B113</f>
        <v>Arizona|Yuma County</v>
      </c>
      <c r="E113" s="10" t="n">
        <v>983</v>
      </c>
      <c r="F113" s="10" t="n">
        <v>1302</v>
      </c>
      <c r="G113" s="10" t="n">
        <v>59</v>
      </c>
      <c r="H113" s="10" t="n">
        <v>14</v>
      </c>
      <c r="I113" s="10" t="n">
        <v>812</v>
      </c>
      <c r="J113" s="10" t="n">
        <v>60417</v>
      </c>
      <c r="K113" s="11" t="n">
        <v>207685</v>
      </c>
      <c r="L113" s="12" t="n">
        <f aca="false">IF(COUNT(F113,G113)=2,F113+G113,"")</f>
        <v>1361</v>
      </c>
      <c r="M113" s="12" t="n">
        <f aca="false">IF(COUNT(E113,H113)=2,E113+H113,"")</f>
        <v>997</v>
      </c>
    </row>
    <row r="114" customFormat="false" ht="15" hidden="false" customHeight="false" outlineLevel="0" collapsed="false">
      <c r="A114" s="7" t="s">
        <v>281</v>
      </c>
      <c r="B114" s="7" t="s">
        <v>282</v>
      </c>
      <c r="C114" s="8" t="s">
        <v>283</v>
      </c>
      <c r="D114" s="9" t="str">
        <f aca="false">A114&amp;"|"&amp;B114</f>
        <v>Arkansas|Arkansas County</v>
      </c>
      <c r="E114" s="10" t="n">
        <v>799</v>
      </c>
      <c r="F114" s="10" t="n">
        <v>1164</v>
      </c>
      <c r="G114" s="10" t="n">
        <v>129</v>
      </c>
      <c r="H114" s="10" t="n">
        <v>17</v>
      </c>
      <c r="I114" s="10" t="n">
        <v>444</v>
      </c>
      <c r="J114" s="10" t="n">
        <v>60831</v>
      </c>
      <c r="K114" s="11" t="n">
        <v>16773</v>
      </c>
      <c r="L114" s="12" t="n">
        <f aca="false">IF(COUNT(F114,G114)=2,F114+G114,"")</f>
        <v>1293</v>
      </c>
      <c r="M114" s="12" t="n">
        <f aca="false">IF(COUNT(E114,H114)=2,E114+H114,"")</f>
        <v>816</v>
      </c>
    </row>
    <row r="115" customFormat="false" ht="15" hidden="false" customHeight="false" outlineLevel="0" collapsed="false">
      <c r="A115" s="7" t="s">
        <v>281</v>
      </c>
      <c r="B115" s="7" t="s">
        <v>284</v>
      </c>
      <c r="C115" s="8" t="s">
        <v>285</v>
      </c>
      <c r="D115" s="9" t="str">
        <f aca="false">A115&amp;"|"&amp;B115</f>
        <v>Arkansas|Ashley County</v>
      </c>
      <c r="E115" s="10" t="n">
        <v>640</v>
      </c>
      <c r="F115" s="10" t="n">
        <v>1102</v>
      </c>
      <c r="G115" s="10" t="n">
        <v>103</v>
      </c>
      <c r="H115" s="10" t="n">
        <v>17</v>
      </c>
      <c r="I115" s="10" t="n">
        <v>444</v>
      </c>
      <c r="J115" s="10" t="n">
        <v>44481</v>
      </c>
      <c r="K115" s="11" t="n">
        <v>18722</v>
      </c>
      <c r="L115" s="12" t="n">
        <f aca="false">IF(COUNT(F115,G115)=2,F115+G115,"")</f>
        <v>1205</v>
      </c>
      <c r="M115" s="12" t="n">
        <f aca="false">IF(COUNT(E115,H115)=2,E115+H115,"")</f>
        <v>657</v>
      </c>
    </row>
    <row r="116" customFormat="false" ht="15" hidden="false" customHeight="false" outlineLevel="0" collapsed="false">
      <c r="A116" s="7" t="s">
        <v>281</v>
      </c>
      <c r="B116" s="7" t="s">
        <v>286</v>
      </c>
      <c r="C116" s="8" t="s">
        <v>287</v>
      </c>
      <c r="D116" s="9" t="str">
        <f aca="false">A116&amp;"|"&amp;B116</f>
        <v>Arkansas|Baxter County</v>
      </c>
      <c r="E116" s="10" t="n">
        <v>866</v>
      </c>
      <c r="F116" s="10" t="n">
        <v>1107</v>
      </c>
      <c r="G116" s="10" t="n">
        <v>139</v>
      </c>
      <c r="H116" s="10" t="n">
        <v>17</v>
      </c>
      <c r="I116" s="10" t="n">
        <v>444</v>
      </c>
      <c r="J116" s="10" t="n">
        <v>48427</v>
      </c>
      <c r="K116" s="11" t="n">
        <v>42150</v>
      </c>
      <c r="L116" s="12" t="n">
        <f aca="false">IF(COUNT(F116,G116)=2,F116+G116,"")</f>
        <v>1246</v>
      </c>
      <c r="M116" s="12" t="n">
        <f aca="false">IF(COUNT(E116,H116)=2,E116+H116,"")</f>
        <v>883</v>
      </c>
    </row>
    <row r="117" customFormat="false" ht="15" hidden="false" customHeight="false" outlineLevel="0" collapsed="false">
      <c r="A117" s="7" t="s">
        <v>281</v>
      </c>
      <c r="B117" s="7" t="s">
        <v>288</v>
      </c>
      <c r="C117" s="8" t="s">
        <v>289</v>
      </c>
      <c r="D117" s="9" t="str">
        <f aca="false">A117&amp;"|"&amp;B117</f>
        <v>Arkansas|Benton County</v>
      </c>
      <c r="E117" s="10" t="n">
        <v>1193</v>
      </c>
      <c r="F117" s="10" t="n">
        <v>1641</v>
      </c>
      <c r="G117" s="10" t="n">
        <v>192</v>
      </c>
      <c r="H117" s="10" t="n">
        <v>17</v>
      </c>
      <c r="I117" s="10" t="n">
        <v>639</v>
      </c>
      <c r="J117" s="10" t="n">
        <v>89879</v>
      </c>
      <c r="K117" s="11" t="n">
        <v>294541</v>
      </c>
      <c r="L117" s="12" t="n">
        <f aca="false">IF(COUNT(F117,G117)=2,F117+G117,"")</f>
        <v>1833</v>
      </c>
      <c r="M117" s="12" t="n">
        <f aca="false">IF(COUNT(E117,H117)=2,E117+H117,"")</f>
        <v>1210</v>
      </c>
    </row>
    <row r="118" customFormat="false" ht="15" hidden="false" customHeight="false" outlineLevel="0" collapsed="false">
      <c r="A118" s="7" t="s">
        <v>281</v>
      </c>
      <c r="B118" s="7" t="s">
        <v>290</v>
      </c>
      <c r="C118" s="8" t="s">
        <v>291</v>
      </c>
      <c r="D118" s="9" t="str">
        <f aca="false">A118&amp;"|"&amp;B118</f>
        <v>Arkansas|Boone County</v>
      </c>
      <c r="E118" s="10" t="n">
        <v>715</v>
      </c>
      <c r="F118" s="10" t="n">
        <v>1171</v>
      </c>
      <c r="G118" s="10" t="n">
        <v>115</v>
      </c>
      <c r="H118" s="10" t="n">
        <v>17</v>
      </c>
      <c r="I118" s="10" t="n">
        <v>444</v>
      </c>
      <c r="J118" s="10" t="n">
        <v>54195</v>
      </c>
      <c r="K118" s="11" t="n">
        <v>37896</v>
      </c>
      <c r="L118" s="12" t="n">
        <f aca="false">IF(COUNT(F118,G118)=2,F118+G118,"")</f>
        <v>1286</v>
      </c>
      <c r="M118" s="12" t="n">
        <f aca="false">IF(COUNT(E118,H118)=2,E118+H118,"")</f>
        <v>732</v>
      </c>
    </row>
    <row r="119" customFormat="false" ht="15" hidden="false" customHeight="false" outlineLevel="0" collapsed="false">
      <c r="A119" s="7" t="s">
        <v>281</v>
      </c>
      <c r="B119" s="7" t="s">
        <v>292</v>
      </c>
      <c r="C119" s="8" t="s">
        <v>293</v>
      </c>
      <c r="D119" s="9" t="str">
        <f aca="false">A119&amp;"|"&amp;B119</f>
        <v>Arkansas|Bradley County</v>
      </c>
      <c r="E119" s="10" t="n">
        <v>638</v>
      </c>
      <c r="F119" s="10" t="n">
        <v>1113</v>
      </c>
      <c r="G119" s="10" t="n">
        <v>103</v>
      </c>
      <c r="H119" s="10" t="n">
        <v>17</v>
      </c>
      <c r="I119" s="10" t="n">
        <v>444</v>
      </c>
      <c r="J119" s="10" t="n">
        <v>39565</v>
      </c>
      <c r="K119" s="11" t="n">
        <v>10354</v>
      </c>
      <c r="L119" s="12" t="n">
        <f aca="false">IF(COUNT(F119,G119)=2,F119+G119,"")</f>
        <v>1216</v>
      </c>
      <c r="M119" s="12" t="n">
        <f aca="false">IF(COUNT(E119,H119)=2,E119+H119,"")</f>
        <v>655</v>
      </c>
    </row>
    <row r="120" customFormat="false" ht="15" hidden="false" customHeight="false" outlineLevel="0" collapsed="false">
      <c r="A120" s="7" t="s">
        <v>281</v>
      </c>
      <c r="B120" s="7" t="s">
        <v>69</v>
      </c>
      <c r="C120" s="8" t="s">
        <v>294</v>
      </c>
      <c r="D120" s="9" t="str">
        <f aca="false">A120&amp;"|"&amp;B120</f>
        <v>Arkansas|Calhoun County</v>
      </c>
      <c r="E120" s="10" t="n">
        <v>822</v>
      </c>
      <c r="F120" s="10" t="n">
        <v>1016</v>
      </c>
      <c r="G120" s="10" t="n">
        <v>132</v>
      </c>
      <c r="H120" s="10" t="n">
        <v>17</v>
      </c>
      <c r="I120" s="10" t="n">
        <v>510</v>
      </c>
      <c r="J120" s="10" t="n">
        <v>63654</v>
      </c>
      <c r="K120" s="11" t="n">
        <v>4717</v>
      </c>
      <c r="L120" s="12" t="n">
        <f aca="false">IF(COUNT(F120,G120)=2,F120+G120,"")</f>
        <v>1148</v>
      </c>
      <c r="M120" s="12" t="n">
        <f aca="false">IF(COUNT(E120,H120)=2,E120+H120,"")</f>
        <v>839</v>
      </c>
    </row>
    <row r="121" customFormat="false" ht="15" hidden="false" customHeight="false" outlineLevel="0" collapsed="false">
      <c r="A121" s="7" t="s">
        <v>281</v>
      </c>
      <c r="B121" s="7" t="s">
        <v>295</v>
      </c>
      <c r="C121" s="8" t="s">
        <v>296</v>
      </c>
      <c r="D121" s="9" t="str">
        <f aca="false">A121&amp;"|"&amp;B121</f>
        <v>Arkansas|Carroll County</v>
      </c>
      <c r="E121" s="10" t="n">
        <v>818</v>
      </c>
      <c r="F121" s="10" t="n">
        <v>1247</v>
      </c>
      <c r="G121" s="10" t="n">
        <v>132</v>
      </c>
      <c r="H121" s="10" t="n">
        <v>17</v>
      </c>
      <c r="I121" s="10" t="n">
        <v>444</v>
      </c>
      <c r="J121" s="10" t="n">
        <v>55187</v>
      </c>
      <c r="K121" s="11" t="n">
        <v>28526</v>
      </c>
      <c r="L121" s="12" t="n">
        <f aca="false">IF(COUNT(F121,G121)=2,F121+G121,"")</f>
        <v>1379</v>
      </c>
      <c r="M121" s="12" t="n">
        <f aca="false">IF(COUNT(E121,H121)=2,E121+H121,"")</f>
        <v>835</v>
      </c>
    </row>
    <row r="122" customFormat="false" ht="15" hidden="false" customHeight="false" outlineLevel="0" collapsed="false">
      <c r="A122" s="7" t="s">
        <v>281</v>
      </c>
      <c r="B122" s="7" t="s">
        <v>297</v>
      </c>
      <c r="C122" s="8" t="s">
        <v>298</v>
      </c>
      <c r="D122" s="9" t="str">
        <f aca="false">A122&amp;"|"&amp;B122</f>
        <v>Arkansas|Chicot County</v>
      </c>
      <c r="E122" s="10" t="n">
        <v>661</v>
      </c>
      <c r="F122" s="10" t="n">
        <v>960</v>
      </c>
      <c r="G122" s="10" t="n">
        <v>106</v>
      </c>
      <c r="H122" s="10" t="n">
        <v>17</v>
      </c>
      <c r="I122" s="10" t="n">
        <v>444</v>
      </c>
      <c r="J122" s="10" t="n">
        <v>39683</v>
      </c>
      <c r="K122" s="11" t="n">
        <v>9997</v>
      </c>
      <c r="L122" s="12" t="n">
        <f aca="false">IF(COUNT(F122,G122)=2,F122+G122,"")</f>
        <v>1066</v>
      </c>
      <c r="M122" s="12" t="n">
        <f aca="false">IF(COUNT(E122,H122)=2,E122+H122,"")</f>
        <v>678</v>
      </c>
    </row>
    <row r="123" customFormat="false" ht="15" hidden="false" customHeight="false" outlineLevel="0" collapsed="false">
      <c r="A123" s="7" t="s">
        <v>281</v>
      </c>
      <c r="B123" s="7" t="s">
        <v>299</v>
      </c>
      <c r="C123" s="8" t="s">
        <v>300</v>
      </c>
      <c r="D123" s="9" t="str">
        <f aca="false">A123&amp;"|"&amp;B123</f>
        <v>Arkansas|Clark County</v>
      </c>
      <c r="E123" s="10" t="n">
        <v>734</v>
      </c>
      <c r="F123" s="10" t="n">
        <v>1167</v>
      </c>
      <c r="G123" s="10" t="n">
        <v>118</v>
      </c>
      <c r="H123" s="10" t="n">
        <v>17</v>
      </c>
      <c r="I123" s="10" t="n">
        <v>444</v>
      </c>
      <c r="J123" s="10" t="n">
        <v>50985</v>
      </c>
      <c r="K123" s="11" t="n">
        <v>21378</v>
      </c>
      <c r="L123" s="12" t="n">
        <f aca="false">IF(COUNT(F123,G123)=2,F123+G123,"")</f>
        <v>1285</v>
      </c>
      <c r="M123" s="12" t="n">
        <f aca="false">IF(COUNT(E123,H123)=2,E123+H123,"")</f>
        <v>751</v>
      </c>
    </row>
    <row r="124" customFormat="false" ht="15" hidden="false" customHeight="false" outlineLevel="0" collapsed="false">
      <c r="A124" s="7" t="s">
        <v>281</v>
      </c>
      <c r="B124" s="7" t="s">
        <v>81</v>
      </c>
      <c r="C124" s="8" t="s">
        <v>301</v>
      </c>
      <c r="D124" s="9" t="str">
        <f aca="false">A124&amp;"|"&amp;B124</f>
        <v>Arkansas|Clay County</v>
      </c>
      <c r="E124" s="10" t="n">
        <v>696</v>
      </c>
      <c r="F124" s="10" t="n">
        <v>944</v>
      </c>
      <c r="G124" s="10" t="n">
        <v>112</v>
      </c>
      <c r="H124" s="10" t="n">
        <v>17</v>
      </c>
      <c r="I124" s="10" t="n">
        <v>444</v>
      </c>
      <c r="J124" s="10" t="n">
        <v>48500</v>
      </c>
      <c r="K124" s="11" t="n">
        <v>14399</v>
      </c>
      <c r="L124" s="12" t="n">
        <f aca="false">IF(COUNT(F124,G124)=2,F124+G124,"")</f>
        <v>1056</v>
      </c>
      <c r="M124" s="12" t="n">
        <f aca="false">IF(COUNT(E124,H124)=2,E124+H124,"")</f>
        <v>713</v>
      </c>
    </row>
    <row r="125" customFormat="false" ht="15" hidden="false" customHeight="false" outlineLevel="0" collapsed="false">
      <c r="A125" s="7" t="s">
        <v>281</v>
      </c>
      <c r="B125" s="7" t="s">
        <v>83</v>
      </c>
      <c r="C125" s="8" t="s">
        <v>302</v>
      </c>
      <c r="D125" s="9" t="str">
        <f aca="false">A125&amp;"|"&amp;B125</f>
        <v>Arkansas|Cleburne County</v>
      </c>
      <c r="E125" s="10" t="n">
        <v>853</v>
      </c>
      <c r="F125" s="10" t="n">
        <v>1154</v>
      </c>
      <c r="G125" s="10" t="n">
        <v>137</v>
      </c>
      <c r="H125" s="10" t="n">
        <v>17</v>
      </c>
      <c r="I125" s="10" t="n">
        <v>444</v>
      </c>
      <c r="J125" s="10" t="n">
        <v>55979</v>
      </c>
      <c r="K125" s="11" t="n">
        <v>25048</v>
      </c>
      <c r="L125" s="12" t="n">
        <f aca="false">IF(COUNT(F125,G125)=2,F125+G125,"")</f>
        <v>1291</v>
      </c>
      <c r="M125" s="12" t="n">
        <f aca="false">IF(COUNT(E125,H125)=2,E125+H125,"")</f>
        <v>870</v>
      </c>
    </row>
    <row r="126" customFormat="false" ht="15" hidden="false" customHeight="false" outlineLevel="0" collapsed="false">
      <c r="A126" s="7" t="s">
        <v>281</v>
      </c>
      <c r="B126" s="7" t="s">
        <v>303</v>
      </c>
      <c r="C126" s="8" t="s">
        <v>304</v>
      </c>
      <c r="D126" s="9" t="str">
        <f aca="false">A126&amp;"|"&amp;B126</f>
        <v>Arkansas|Cleveland County</v>
      </c>
      <c r="E126" s="10" t="n">
        <v>635</v>
      </c>
      <c r="F126" s="10" t="n">
        <v>1124</v>
      </c>
      <c r="G126" s="10" t="n">
        <v>102</v>
      </c>
      <c r="H126" s="10" t="n">
        <v>17</v>
      </c>
      <c r="I126" s="10" t="n">
        <v>394</v>
      </c>
      <c r="J126" s="10" t="n">
        <v>50509</v>
      </c>
      <c r="K126" s="11" t="n">
        <v>7491</v>
      </c>
      <c r="L126" s="12" t="n">
        <f aca="false">IF(COUNT(F126,G126)=2,F126+G126,"")</f>
        <v>1226</v>
      </c>
      <c r="M126" s="12" t="n">
        <f aca="false">IF(COUNT(E126,H126)=2,E126+H126,"")</f>
        <v>652</v>
      </c>
    </row>
    <row r="127" customFormat="false" ht="15" hidden="false" customHeight="false" outlineLevel="0" collapsed="false">
      <c r="A127" s="7" t="s">
        <v>281</v>
      </c>
      <c r="B127" s="7" t="s">
        <v>305</v>
      </c>
      <c r="C127" s="8" t="s">
        <v>306</v>
      </c>
      <c r="D127" s="9" t="str">
        <f aca="false">A127&amp;"|"&amp;B127</f>
        <v>Arkansas|Columbia County</v>
      </c>
      <c r="E127" s="10" t="n">
        <v>631</v>
      </c>
      <c r="F127" s="10" t="n">
        <v>1237</v>
      </c>
      <c r="G127" s="10" t="n">
        <v>102</v>
      </c>
      <c r="H127" s="10" t="n">
        <v>17</v>
      </c>
      <c r="I127" s="10" t="n">
        <v>444</v>
      </c>
      <c r="J127" s="10" t="n">
        <v>47363</v>
      </c>
      <c r="K127" s="11" t="n">
        <v>22527</v>
      </c>
      <c r="L127" s="12" t="n">
        <f aca="false">IF(COUNT(F127,G127)=2,F127+G127,"")</f>
        <v>1339</v>
      </c>
      <c r="M127" s="12" t="n">
        <f aca="false">IF(COUNT(E127,H127)=2,E127+H127,"")</f>
        <v>648</v>
      </c>
    </row>
    <row r="128" customFormat="false" ht="15" hidden="false" customHeight="false" outlineLevel="0" collapsed="false">
      <c r="A128" s="7" t="s">
        <v>281</v>
      </c>
      <c r="B128" s="7" t="s">
        <v>307</v>
      </c>
      <c r="C128" s="8" t="s">
        <v>308</v>
      </c>
      <c r="D128" s="9" t="str">
        <f aca="false">A128&amp;"|"&amp;B128</f>
        <v>Arkansas|Conway County</v>
      </c>
      <c r="E128" s="10" t="n">
        <v>721</v>
      </c>
      <c r="F128" s="10" t="n">
        <v>1103</v>
      </c>
      <c r="G128" s="10" t="n">
        <v>116</v>
      </c>
      <c r="H128" s="10" t="n">
        <v>17</v>
      </c>
      <c r="I128" s="10" t="n">
        <v>444</v>
      </c>
      <c r="J128" s="10" t="n">
        <v>51212</v>
      </c>
      <c r="K128" s="11" t="n">
        <v>20872</v>
      </c>
      <c r="L128" s="12" t="n">
        <f aca="false">IF(COUNT(F128,G128)=2,F128+G128,"")</f>
        <v>1219</v>
      </c>
      <c r="M128" s="12" t="n">
        <f aca="false">IF(COUNT(E128,H128)=2,E128+H128,"")</f>
        <v>738</v>
      </c>
    </row>
    <row r="129" customFormat="false" ht="15" hidden="false" customHeight="false" outlineLevel="0" collapsed="false">
      <c r="A129" s="7" t="s">
        <v>281</v>
      </c>
      <c r="B129" s="7" t="s">
        <v>309</v>
      </c>
      <c r="C129" s="8" t="s">
        <v>310</v>
      </c>
      <c r="D129" s="9" t="str">
        <f aca="false">A129&amp;"|"&amp;B129</f>
        <v>Arkansas|Craighead County</v>
      </c>
      <c r="E129" s="10" t="n">
        <v>930</v>
      </c>
      <c r="F129" s="10" t="n">
        <v>1318</v>
      </c>
      <c r="G129" s="10" t="n">
        <v>150</v>
      </c>
      <c r="H129" s="10" t="n">
        <v>17</v>
      </c>
      <c r="I129" s="10" t="n">
        <v>639</v>
      </c>
      <c r="J129" s="10" t="n">
        <v>57615</v>
      </c>
      <c r="K129" s="11" t="n">
        <v>112097</v>
      </c>
      <c r="L129" s="12" t="n">
        <f aca="false">IF(COUNT(F129,G129)=2,F129+G129,"")</f>
        <v>1468</v>
      </c>
      <c r="M129" s="12" t="n">
        <f aca="false">IF(COUNT(E129,H129)=2,E129+H129,"")</f>
        <v>947</v>
      </c>
    </row>
    <row r="130" customFormat="false" ht="15" hidden="false" customHeight="false" outlineLevel="0" collapsed="false">
      <c r="A130" s="7" t="s">
        <v>281</v>
      </c>
      <c r="B130" s="7" t="s">
        <v>311</v>
      </c>
      <c r="C130" s="8" t="s">
        <v>312</v>
      </c>
      <c r="D130" s="9" t="str">
        <f aca="false">A130&amp;"|"&amp;B130</f>
        <v>Arkansas|Crawford County</v>
      </c>
      <c r="E130" s="10" t="n">
        <v>828</v>
      </c>
      <c r="F130" s="10" t="n">
        <v>1200</v>
      </c>
      <c r="G130" s="10" t="n">
        <v>133</v>
      </c>
      <c r="H130" s="10" t="n">
        <v>17</v>
      </c>
      <c r="I130" s="10" t="n">
        <v>639</v>
      </c>
      <c r="J130" s="10" t="n">
        <v>60362</v>
      </c>
      <c r="K130" s="11" t="n">
        <v>60792</v>
      </c>
      <c r="L130" s="12" t="n">
        <f aca="false">IF(COUNT(F130,G130)=2,F130+G130,"")</f>
        <v>1333</v>
      </c>
      <c r="M130" s="12" t="n">
        <f aca="false">IF(COUNT(E130,H130)=2,E130+H130,"")</f>
        <v>845</v>
      </c>
    </row>
    <row r="131" customFormat="false" ht="15" hidden="false" customHeight="false" outlineLevel="0" collapsed="false">
      <c r="A131" s="7" t="s">
        <v>281</v>
      </c>
      <c r="B131" s="7" t="s">
        <v>313</v>
      </c>
      <c r="C131" s="8" t="s">
        <v>314</v>
      </c>
      <c r="D131" s="9" t="str">
        <f aca="false">A131&amp;"|"&amp;B131</f>
        <v>Arkansas|Crittenden County</v>
      </c>
      <c r="E131" s="10" t="n">
        <v>883</v>
      </c>
      <c r="F131" s="10" t="n">
        <v>1250</v>
      </c>
      <c r="G131" s="10" t="n">
        <v>142</v>
      </c>
      <c r="H131" s="10" t="n">
        <v>17</v>
      </c>
      <c r="I131" s="10" t="n">
        <v>639</v>
      </c>
      <c r="J131" s="10" t="n">
        <v>54271</v>
      </c>
      <c r="K131" s="11" t="n">
        <v>47609</v>
      </c>
      <c r="L131" s="12" t="n">
        <f aca="false">IF(COUNT(F131,G131)=2,F131+G131,"")</f>
        <v>1392</v>
      </c>
      <c r="M131" s="12" t="n">
        <f aca="false">IF(COUNT(E131,H131)=2,E131+H131,"")</f>
        <v>900</v>
      </c>
    </row>
    <row r="132" customFormat="false" ht="15" hidden="false" customHeight="false" outlineLevel="0" collapsed="false">
      <c r="A132" s="7" t="s">
        <v>281</v>
      </c>
      <c r="B132" s="7" t="s">
        <v>315</v>
      </c>
      <c r="C132" s="8" t="s">
        <v>316</v>
      </c>
      <c r="D132" s="9" t="str">
        <f aca="false">A132&amp;"|"&amp;B132</f>
        <v>Arkansas|Cross County</v>
      </c>
      <c r="E132" s="10" t="n">
        <v>797</v>
      </c>
      <c r="F132" s="10" t="n">
        <v>1180</v>
      </c>
      <c r="G132" s="10" t="n">
        <v>128</v>
      </c>
      <c r="H132" s="10" t="n">
        <v>17</v>
      </c>
      <c r="I132" s="10" t="n">
        <v>444</v>
      </c>
      <c r="J132" s="10" t="n">
        <v>47012</v>
      </c>
      <c r="K132" s="11" t="n">
        <v>16681</v>
      </c>
      <c r="L132" s="12" t="n">
        <f aca="false">IF(COUNT(F132,G132)=2,F132+G132,"")</f>
        <v>1308</v>
      </c>
      <c r="M132" s="12" t="n">
        <f aca="false">IF(COUNT(E132,H132)=2,E132+H132,"")</f>
        <v>814</v>
      </c>
    </row>
    <row r="133" customFormat="false" ht="15" hidden="false" customHeight="false" outlineLevel="0" collapsed="false">
      <c r="A133" s="7" t="s">
        <v>281</v>
      </c>
      <c r="B133" s="7" t="s">
        <v>101</v>
      </c>
      <c r="C133" s="8" t="s">
        <v>317</v>
      </c>
      <c r="D133" s="9" t="str">
        <f aca="false">A133&amp;"|"&amp;B133</f>
        <v>Arkansas|Dallas County</v>
      </c>
      <c r="E133" s="10" t="n">
        <v>626</v>
      </c>
      <c r="F133" s="10" t="n">
        <v>1005</v>
      </c>
      <c r="G133" s="10" t="n">
        <v>102</v>
      </c>
      <c r="H133" s="10" t="n">
        <v>17</v>
      </c>
      <c r="I133" s="10" t="n">
        <v>444</v>
      </c>
      <c r="J133" s="10" t="n">
        <v>44694</v>
      </c>
      <c r="K133" s="11" t="n">
        <v>6351</v>
      </c>
      <c r="L133" s="12" t="n">
        <f aca="false">IF(COUNT(F133,G133)=2,F133+G133,"")</f>
        <v>1107</v>
      </c>
      <c r="M133" s="12" t="n">
        <f aca="false">IF(COUNT(E133,H133)=2,E133+H133,"")</f>
        <v>643</v>
      </c>
    </row>
    <row r="134" customFormat="false" ht="15" hidden="false" customHeight="false" outlineLevel="0" collapsed="false">
      <c r="A134" s="7" t="s">
        <v>281</v>
      </c>
      <c r="B134" s="7" t="s">
        <v>318</v>
      </c>
      <c r="C134" s="8" t="s">
        <v>319</v>
      </c>
      <c r="D134" s="9" t="str">
        <f aca="false">A134&amp;"|"&amp;B134</f>
        <v>Arkansas|Desha County</v>
      </c>
      <c r="E134" s="10" t="n">
        <v>689</v>
      </c>
      <c r="F134" s="10" t="n">
        <v>916</v>
      </c>
      <c r="G134" s="10" t="n">
        <v>111</v>
      </c>
      <c r="H134" s="10" t="n">
        <v>17</v>
      </c>
      <c r="I134" s="10" t="n">
        <v>444</v>
      </c>
      <c r="J134" s="10" t="n">
        <v>36064</v>
      </c>
      <c r="K134" s="11" t="n">
        <v>11041</v>
      </c>
      <c r="L134" s="12" t="n">
        <f aca="false">IF(COUNT(F134,G134)=2,F134+G134,"")</f>
        <v>1027</v>
      </c>
      <c r="M134" s="12" t="n">
        <f aca="false">IF(COUNT(E134,H134)=2,E134+H134,"")</f>
        <v>706</v>
      </c>
    </row>
    <row r="135" customFormat="false" ht="15" hidden="false" customHeight="false" outlineLevel="0" collapsed="false">
      <c r="A135" s="7" t="s">
        <v>281</v>
      </c>
      <c r="B135" s="7" t="s">
        <v>320</v>
      </c>
      <c r="C135" s="8" t="s">
        <v>321</v>
      </c>
      <c r="D135" s="9" t="str">
        <f aca="false">A135&amp;"|"&amp;B135</f>
        <v>Arkansas|Drew County</v>
      </c>
      <c r="E135" s="10" t="n">
        <v>712</v>
      </c>
      <c r="F135" s="10" t="n">
        <v>1100</v>
      </c>
      <c r="G135" s="10" t="n">
        <v>115</v>
      </c>
      <c r="H135" s="10" t="n">
        <v>17</v>
      </c>
      <c r="I135" s="10" t="n">
        <v>444</v>
      </c>
      <c r="J135" s="10" t="n">
        <v>41071</v>
      </c>
      <c r="K135" s="11" t="n">
        <v>17143</v>
      </c>
      <c r="L135" s="12" t="n">
        <f aca="false">IF(COUNT(F135,G135)=2,F135+G135,"")</f>
        <v>1215</v>
      </c>
      <c r="M135" s="12" t="n">
        <f aca="false">IF(COUNT(E135,H135)=2,E135+H135,"")</f>
        <v>729</v>
      </c>
    </row>
    <row r="136" customFormat="false" ht="15" hidden="false" customHeight="false" outlineLevel="0" collapsed="false">
      <c r="A136" s="7" t="s">
        <v>281</v>
      </c>
      <c r="B136" s="7" t="s">
        <v>322</v>
      </c>
      <c r="C136" s="8" t="s">
        <v>323</v>
      </c>
      <c r="D136" s="9" t="str">
        <f aca="false">A136&amp;"|"&amp;B136</f>
        <v>Arkansas|Faulkner County</v>
      </c>
      <c r="E136" s="10" t="n">
        <v>980</v>
      </c>
      <c r="F136" s="10" t="n">
        <v>1358</v>
      </c>
      <c r="G136" s="10" t="n">
        <v>158</v>
      </c>
      <c r="H136" s="10" t="n">
        <v>17</v>
      </c>
      <c r="I136" s="10" t="n">
        <v>639</v>
      </c>
      <c r="J136" s="10" t="n">
        <v>65071</v>
      </c>
      <c r="K136" s="11" t="n">
        <v>126001</v>
      </c>
      <c r="L136" s="12" t="n">
        <f aca="false">IF(COUNT(F136,G136)=2,F136+G136,"")</f>
        <v>1516</v>
      </c>
      <c r="M136" s="12" t="n">
        <f aca="false">IF(COUNT(E136,H136)=2,E136+H136,"")</f>
        <v>997</v>
      </c>
    </row>
    <row r="137" customFormat="false" ht="15" hidden="false" customHeight="false" outlineLevel="0" collapsed="false">
      <c r="A137" s="7" t="s">
        <v>281</v>
      </c>
      <c r="B137" s="7" t="s">
        <v>113</v>
      </c>
      <c r="C137" s="8" t="s">
        <v>324</v>
      </c>
      <c r="D137" s="9" t="str">
        <f aca="false">A137&amp;"|"&amp;B137</f>
        <v>Arkansas|Franklin County</v>
      </c>
      <c r="E137" s="10" t="n">
        <v>717</v>
      </c>
      <c r="F137" s="10" t="n">
        <v>1046</v>
      </c>
      <c r="G137" s="10" t="n">
        <v>115</v>
      </c>
      <c r="H137" s="10" t="n">
        <v>17</v>
      </c>
      <c r="I137" s="10" t="n">
        <v>444</v>
      </c>
      <c r="J137" s="10" t="n">
        <v>51919</v>
      </c>
      <c r="K137" s="11" t="n">
        <v>17220</v>
      </c>
      <c r="L137" s="12" t="n">
        <f aca="false">IF(COUNT(F137,G137)=2,F137+G137,"")</f>
        <v>1161</v>
      </c>
      <c r="M137" s="12" t="n">
        <f aca="false">IF(COUNT(E137,H137)=2,E137+H137,"")</f>
        <v>734</v>
      </c>
    </row>
    <row r="138" customFormat="false" ht="15" hidden="false" customHeight="false" outlineLevel="0" collapsed="false">
      <c r="A138" s="7" t="s">
        <v>281</v>
      </c>
      <c r="B138" s="7" t="s">
        <v>325</v>
      </c>
      <c r="C138" s="8" t="s">
        <v>326</v>
      </c>
      <c r="D138" s="9" t="str">
        <f aca="false">A138&amp;"|"&amp;B138</f>
        <v>Arkansas|Fulton County</v>
      </c>
      <c r="E138" s="10" t="n">
        <v>596</v>
      </c>
      <c r="F138" s="10" t="n">
        <v>1053</v>
      </c>
      <c r="G138" s="10" t="n">
        <v>102</v>
      </c>
      <c r="H138" s="10" t="n">
        <v>17</v>
      </c>
      <c r="I138" s="10" t="n">
        <v>444</v>
      </c>
      <c r="J138" s="10" t="n">
        <v>38941</v>
      </c>
      <c r="K138" s="11" t="n">
        <v>12239</v>
      </c>
      <c r="L138" s="12" t="n">
        <f aca="false">IF(COUNT(F138,G138)=2,F138+G138,"")</f>
        <v>1155</v>
      </c>
      <c r="M138" s="12" t="n">
        <f aca="false">IF(COUNT(E138,H138)=2,E138+H138,"")</f>
        <v>613</v>
      </c>
    </row>
    <row r="139" customFormat="false" ht="15" hidden="false" customHeight="false" outlineLevel="0" collapsed="false">
      <c r="A139" s="7" t="s">
        <v>281</v>
      </c>
      <c r="B139" s="7" t="s">
        <v>327</v>
      </c>
      <c r="C139" s="8" t="s">
        <v>328</v>
      </c>
      <c r="D139" s="9" t="str">
        <f aca="false">A139&amp;"|"&amp;B139</f>
        <v>Arkansas|Garland County</v>
      </c>
      <c r="E139" s="10" t="n">
        <v>942</v>
      </c>
      <c r="F139" s="10" t="n">
        <v>1213</v>
      </c>
      <c r="G139" s="10" t="n">
        <v>152</v>
      </c>
      <c r="H139" s="10" t="n">
        <v>17</v>
      </c>
      <c r="I139" s="10" t="n">
        <v>639</v>
      </c>
      <c r="J139" s="10" t="n">
        <v>55409</v>
      </c>
      <c r="K139" s="11" t="n">
        <v>100062</v>
      </c>
      <c r="L139" s="12" t="n">
        <f aca="false">IF(COUNT(F139,G139)=2,F139+G139,"")</f>
        <v>1365</v>
      </c>
      <c r="M139" s="12" t="n">
        <f aca="false">IF(COUNT(E139,H139)=2,E139+H139,"")</f>
        <v>959</v>
      </c>
    </row>
    <row r="140" customFormat="false" ht="15" hidden="false" customHeight="false" outlineLevel="0" collapsed="false">
      <c r="A140" s="7" t="s">
        <v>281</v>
      </c>
      <c r="B140" s="7" t="s">
        <v>329</v>
      </c>
      <c r="C140" s="8" t="s">
        <v>330</v>
      </c>
      <c r="D140" s="9" t="str">
        <f aca="false">A140&amp;"|"&amp;B140</f>
        <v>Arkansas|Grant County</v>
      </c>
      <c r="E140" s="10" t="n">
        <v>779</v>
      </c>
      <c r="F140" s="10" t="n">
        <v>1365</v>
      </c>
      <c r="G140" s="10" t="n">
        <v>125</v>
      </c>
      <c r="H140" s="10" t="n">
        <v>17</v>
      </c>
      <c r="I140" s="10" t="n">
        <v>639</v>
      </c>
      <c r="J140" s="10" t="n">
        <v>72512</v>
      </c>
      <c r="K140" s="11" t="n">
        <v>18111</v>
      </c>
      <c r="L140" s="12" t="n">
        <f aca="false">IF(COUNT(F140,G140)=2,F140+G140,"")</f>
        <v>1490</v>
      </c>
      <c r="M140" s="12" t="n">
        <f aca="false">IF(COUNT(E140,H140)=2,E140+H140,"")</f>
        <v>796</v>
      </c>
    </row>
    <row r="141" customFormat="false" ht="15" hidden="false" customHeight="false" outlineLevel="0" collapsed="false">
      <c r="A141" s="7" t="s">
        <v>281</v>
      </c>
      <c r="B141" s="7" t="s">
        <v>117</v>
      </c>
      <c r="C141" s="8" t="s">
        <v>331</v>
      </c>
      <c r="D141" s="9" t="str">
        <f aca="false">A141&amp;"|"&amp;B141</f>
        <v>Arkansas|Greene County</v>
      </c>
      <c r="E141" s="10" t="n">
        <v>852</v>
      </c>
      <c r="F141" s="10" t="n">
        <v>1217</v>
      </c>
      <c r="G141" s="10" t="n">
        <v>137</v>
      </c>
      <c r="H141" s="10" t="n">
        <v>17</v>
      </c>
      <c r="I141" s="10" t="n">
        <v>444</v>
      </c>
      <c r="J141" s="10" t="n">
        <v>56793</v>
      </c>
      <c r="K141" s="11" t="n">
        <v>46182</v>
      </c>
      <c r="L141" s="12" t="n">
        <f aca="false">IF(COUNT(F141,G141)=2,F141+G141,"")</f>
        <v>1354</v>
      </c>
      <c r="M141" s="12" t="n">
        <f aca="false">IF(COUNT(E141,H141)=2,E141+H141,"")</f>
        <v>869</v>
      </c>
    </row>
    <row r="142" customFormat="false" ht="15" hidden="false" customHeight="false" outlineLevel="0" collapsed="false">
      <c r="A142" s="7" t="s">
        <v>281</v>
      </c>
      <c r="B142" s="7" t="s">
        <v>332</v>
      </c>
      <c r="C142" s="8" t="s">
        <v>333</v>
      </c>
      <c r="D142" s="9" t="str">
        <f aca="false">A142&amp;"|"&amp;B142</f>
        <v>Arkansas|Hempstead County</v>
      </c>
      <c r="E142" s="10" t="n">
        <v>781</v>
      </c>
      <c r="F142" s="10" t="n">
        <v>1101</v>
      </c>
      <c r="G142" s="10" t="n">
        <v>126</v>
      </c>
      <c r="H142" s="10" t="n">
        <v>17</v>
      </c>
      <c r="I142" s="10" t="n">
        <v>444</v>
      </c>
      <c r="J142" s="10" t="n">
        <v>47654</v>
      </c>
      <c r="K142" s="11" t="n">
        <v>19778</v>
      </c>
      <c r="L142" s="12" t="n">
        <f aca="false">IF(COUNT(F142,G142)=2,F142+G142,"")</f>
        <v>1227</v>
      </c>
      <c r="M142" s="12" t="n">
        <f aca="false">IF(COUNT(E142,H142)=2,E142+H142,"")</f>
        <v>798</v>
      </c>
    </row>
    <row r="143" customFormat="false" ht="15" hidden="false" customHeight="false" outlineLevel="0" collapsed="false">
      <c r="A143" s="7" t="s">
        <v>281</v>
      </c>
      <c r="B143" s="7" t="s">
        <v>334</v>
      </c>
      <c r="C143" s="8" t="s">
        <v>335</v>
      </c>
      <c r="D143" s="9" t="str">
        <f aca="false">A143&amp;"|"&amp;B143</f>
        <v>Arkansas|Hot Spring County</v>
      </c>
      <c r="E143" s="10" t="n">
        <v>763</v>
      </c>
      <c r="F143" s="10" t="n">
        <v>1133</v>
      </c>
      <c r="G143" s="10" t="n">
        <v>123</v>
      </c>
      <c r="H143" s="10" t="n">
        <v>17</v>
      </c>
      <c r="I143" s="10" t="n">
        <v>444</v>
      </c>
      <c r="J143" s="10" t="n">
        <v>52644</v>
      </c>
      <c r="K143" s="11" t="n">
        <v>33142</v>
      </c>
      <c r="L143" s="12" t="n">
        <f aca="false">IF(COUNT(F143,G143)=2,F143+G143,"")</f>
        <v>1256</v>
      </c>
      <c r="M143" s="12" t="n">
        <f aca="false">IF(COUNT(E143,H143)=2,E143+H143,"")</f>
        <v>780</v>
      </c>
    </row>
    <row r="144" customFormat="false" ht="15" hidden="false" customHeight="false" outlineLevel="0" collapsed="false">
      <c r="A144" s="7" t="s">
        <v>281</v>
      </c>
      <c r="B144" s="7" t="s">
        <v>336</v>
      </c>
      <c r="C144" s="8" t="s">
        <v>337</v>
      </c>
      <c r="D144" s="9" t="str">
        <f aca="false">A144&amp;"|"&amp;B144</f>
        <v>Arkansas|Howard County</v>
      </c>
      <c r="E144" s="10" t="n">
        <v>702</v>
      </c>
      <c r="F144" s="10" t="n">
        <v>1212</v>
      </c>
      <c r="G144" s="10" t="n">
        <v>113</v>
      </c>
      <c r="H144" s="10" t="n">
        <v>17</v>
      </c>
      <c r="I144" s="10" t="n">
        <v>444</v>
      </c>
      <c r="J144" s="10" t="n">
        <v>44492</v>
      </c>
      <c r="K144" s="11" t="n">
        <v>12701</v>
      </c>
      <c r="L144" s="12" t="n">
        <f aca="false">IF(COUNT(F144,G144)=2,F144+G144,"")</f>
        <v>1325</v>
      </c>
      <c r="M144" s="12" t="n">
        <f aca="false">IF(COUNT(E144,H144)=2,E144+H144,"")</f>
        <v>719</v>
      </c>
    </row>
    <row r="145" customFormat="false" ht="15" hidden="false" customHeight="false" outlineLevel="0" collapsed="false">
      <c r="A145" s="7" t="s">
        <v>281</v>
      </c>
      <c r="B145" s="7" t="s">
        <v>338</v>
      </c>
      <c r="C145" s="8" t="s">
        <v>339</v>
      </c>
      <c r="D145" s="9" t="str">
        <f aca="false">A145&amp;"|"&amp;B145</f>
        <v>Arkansas|Independence County</v>
      </c>
      <c r="E145" s="10" t="n">
        <v>814</v>
      </c>
      <c r="F145" s="10" t="n">
        <v>1057</v>
      </c>
      <c r="G145" s="10" t="n">
        <v>131</v>
      </c>
      <c r="H145" s="10" t="n">
        <v>17</v>
      </c>
      <c r="I145" s="10" t="n">
        <v>444</v>
      </c>
      <c r="J145" s="10" t="n">
        <v>56009</v>
      </c>
      <c r="K145" s="11" t="n">
        <v>38120</v>
      </c>
      <c r="L145" s="12" t="n">
        <f aca="false">IF(COUNT(F145,G145)=2,F145+G145,"")</f>
        <v>1188</v>
      </c>
      <c r="M145" s="12" t="n">
        <f aca="false">IF(COUNT(E145,H145)=2,E145+H145,"")</f>
        <v>831</v>
      </c>
    </row>
    <row r="146" customFormat="false" ht="15" hidden="false" customHeight="false" outlineLevel="0" collapsed="false">
      <c r="A146" s="7" t="s">
        <v>281</v>
      </c>
      <c r="B146" s="7" t="s">
        <v>340</v>
      </c>
      <c r="C146" s="8" t="s">
        <v>341</v>
      </c>
      <c r="D146" s="9" t="str">
        <f aca="false">A146&amp;"|"&amp;B146</f>
        <v>Arkansas|Izard County</v>
      </c>
      <c r="E146" s="10" t="n">
        <v>626</v>
      </c>
      <c r="F146" s="10" t="n">
        <v>1067</v>
      </c>
      <c r="G146" s="10" t="n">
        <v>102</v>
      </c>
      <c r="H146" s="10" t="n">
        <v>17</v>
      </c>
      <c r="I146" s="10" t="n">
        <v>444</v>
      </c>
      <c r="J146" s="10" t="n">
        <v>47728</v>
      </c>
      <c r="K146" s="11" t="n">
        <v>13866</v>
      </c>
      <c r="L146" s="12" t="n">
        <f aca="false">IF(COUNT(F146,G146)=2,F146+G146,"")</f>
        <v>1169</v>
      </c>
      <c r="M146" s="12" t="n">
        <f aca="false">IF(COUNT(E146,H146)=2,E146+H146,"")</f>
        <v>643</v>
      </c>
    </row>
    <row r="147" customFormat="false" ht="15" hidden="false" customHeight="false" outlineLevel="0" collapsed="false">
      <c r="A147" s="7" t="s">
        <v>281</v>
      </c>
      <c r="B147" s="7" t="s">
        <v>125</v>
      </c>
      <c r="C147" s="8" t="s">
        <v>342</v>
      </c>
      <c r="D147" s="9" t="str">
        <f aca="false">A147&amp;"|"&amp;B147</f>
        <v>Arkansas|Jackson County</v>
      </c>
      <c r="E147" s="10" t="n">
        <v>662</v>
      </c>
      <c r="F147" s="10" t="n">
        <v>926</v>
      </c>
      <c r="G147" s="10" t="n">
        <v>107</v>
      </c>
      <c r="H147" s="10" t="n">
        <v>17</v>
      </c>
      <c r="I147" s="10" t="n">
        <v>444</v>
      </c>
      <c r="J147" s="10" t="n">
        <v>41215</v>
      </c>
      <c r="K147" s="11" t="n">
        <v>16775</v>
      </c>
      <c r="L147" s="12" t="n">
        <f aca="false">IF(COUNT(F147,G147)=2,F147+G147,"")</f>
        <v>1033</v>
      </c>
      <c r="M147" s="12" t="n">
        <f aca="false">IF(COUNT(E147,H147)=2,E147+H147,"")</f>
        <v>679</v>
      </c>
    </row>
    <row r="148" customFormat="false" ht="15" hidden="false" customHeight="false" outlineLevel="0" collapsed="false">
      <c r="A148" s="7" t="s">
        <v>281</v>
      </c>
      <c r="B148" s="7" t="s">
        <v>127</v>
      </c>
      <c r="C148" s="8" t="s">
        <v>343</v>
      </c>
      <c r="D148" s="9" t="str">
        <f aca="false">A148&amp;"|"&amp;B148</f>
        <v>Arkansas|Jefferson County</v>
      </c>
      <c r="E148" s="10" t="n">
        <v>849</v>
      </c>
      <c r="F148" s="10" t="n">
        <v>1147</v>
      </c>
      <c r="G148" s="10" t="n">
        <v>137</v>
      </c>
      <c r="H148" s="10" t="n">
        <v>17</v>
      </c>
      <c r="I148" s="10" t="n">
        <v>639</v>
      </c>
      <c r="J148" s="10" t="n">
        <v>48552</v>
      </c>
      <c r="K148" s="11" t="n">
        <v>65780</v>
      </c>
      <c r="L148" s="12" t="n">
        <f aca="false">IF(COUNT(F148,G148)=2,F148+G148,"")</f>
        <v>1284</v>
      </c>
      <c r="M148" s="12" t="n">
        <f aca="false">IF(COUNT(E148,H148)=2,E148+H148,"")</f>
        <v>866</v>
      </c>
    </row>
    <row r="149" customFormat="false" ht="15" hidden="false" customHeight="false" outlineLevel="0" collapsed="false">
      <c r="A149" s="7" t="s">
        <v>281</v>
      </c>
      <c r="B149" s="7" t="s">
        <v>344</v>
      </c>
      <c r="C149" s="8" t="s">
        <v>345</v>
      </c>
      <c r="D149" s="9" t="str">
        <f aca="false">A149&amp;"|"&amp;B149</f>
        <v>Arkansas|Johnson County</v>
      </c>
      <c r="E149" s="10" t="n">
        <v>714</v>
      </c>
      <c r="F149" s="10" t="n">
        <v>1083</v>
      </c>
      <c r="G149" s="10" t="n">
        <v>115</v>
      </c>
      <c r="H149" s="10" t="n">
        <v>17</v>
      </c>
      <c r="I149" s="10" t="n">
        <v>444</v>
      </c>
      <c r="J149" s="10" t="n">
        <v>44808</v>
      </c>
      <c r="K149" s="11" t="n">
        <v>25932</v>
      </c>
      <c r="L149" s="12" t="n">
        <f aca="false">IF(COUNT(F149,G149)=2,F149+G149,"")</f>
        <v>1198</v>
      </c>
      <c r="M149" s="12" t="n">
        <f aca="false">IF(COUNT(E149,H149)=2,E149+H149,"")</f>
        <v>731</v>
      </c>
    </row>
    <row r="150" customFormat="false" ht="15" hidden="false" customHeight="false" outlineLevel="0" collapsed="false">
      <c r="A150" s="7" t="s">
        <v>281</v>
      </c>
      <c r="B150" s="7" t="s">
        <v>346</v>
      </c>
      <c r="C150" s="8" t="s">
        <v>347</v>
      </c>
      <c r="D150" s="9" t="str">
        <f aca="false">A150&amp;"|"&amp;B150</f>
        <v>Arkansas|Lafayette County</v>
      </c>
      <c r="E150" s="10" t="n">
        <v>711</v>
      </c>
      <c r="F150" s="10" t="n">
        <v>923</v>
      </c>
      <c r="G150" s="10" t="n">
        <v>114</v>
      </c>
      <c r="H150" s="10" t="n">
        <v>17</v>
      </c>
      <c r="I150" s="10" t="n">
        <v>444</v>
      </c>
      <c r="J150" s="10" t="n">
        <v>37237</v>
      </c>
      <c r="K150" s="11" t="n">
        <v>6211</v>
      </c>
      <c r="L150" s="12" t="n">
        <f aca="false">IF(COUNT(F150,G150)=2,F150+G150,"")</f>
        <v>1037</v>
      </c>
      <c r="M150" s="12" t="n">
        <f aca="false">IF(COUNT(E150,H150)=2,E150+H150,"")</f>
        <v>728</v>
      </c>
    </row>
    <row r="151" customFormat="false" ht="15" hidden="false" customHeight="false" outlineLevel="0" collapsed="false">
      <c r="A151" s="7" t="s">
        <v>281</v>
      </c>
      <c r="B151" s="7" t="s">
        <v>133</v>
      </c>
      <c r="C151" s="8" t="s">
        <v>348</v>
      </c>
      <c r="D151" s="9" t="str">
        <f aca="false">A151&amp;"|"&amp;B151</f>
        <v>Arkansas|Lawrence County</v>
      </c>
      <c r="E151" s="10" t="n">
        <v>715</v>
      </c>
      <c r="F151" s="10" t="n">
        <v>939</v>
      </c>
      <c r="G151" s="10" t="n">
        <v>115</v>
      </c>
      <c r="H151" s="10" t="n">
        <v>17</v>
      </c>
      <c r="I151" s="10" t="n">
        <v>444</v>
      </c>
      <c r="J151" s="10" t="n">
        <v>44164</v>
      </c>
      <c r="K151" s="11" t="n">
        <v>16265</v>
      </c>
      <c r="L151" s="12" t="n">
        <f aca="false">IF(COUNT(F151,G151)=2,F151+G151,"")</f>
        <v>1054</v>
      </c>
      <c r="M151" s="12" t="n">
        <f aca="false">IF(COUNT(E151,H151)=2,E151+H151,"")</f>
        <v>732</v>
      </c>
    </row>
    <row r="152" customFormat="false" ht="15" hidden="false" customHeight="false" outlineLevel="0" collapsed="false">
      <c r="A152" s="7" t="s">
        <v>281</v>
      </c>
      <c r="B152" s="7" t="s">
        <v>135</v>
      </c>
      <c r="C152" s="8" t="s">
        <v>349</v>
      </c>
      <c r="D152" s="9" t="str">
        <f aca="false">A152&amp;"|"&amp;B152</f>
        <v>Arkansas|Lee County</v>
      </c>
      <c r="E152" s="10" t="n">
        <v>638</v>
      </c>
      <c r="F152" s="10" t="n">
        <v>953</v>
      </c>
      <c r="G152" s="10" t="n">
        <v>103</v>
      </c>
      <c r="H152" s="10" t="n">
        <v>17</v>
      </c>
      <c r="I152" s="10" t="n">
        <v>444</v>
      </c>
      <c r="J152" s="10" t="n">
        <v>36860</v>
      </c>
      <c r="K152" s="11" t="n">
        <v>8511</v>
      </c>
      <c r="L152" s="12" t="n">
        <f aca="false">IF(COUNT(F152,G152)=2,F152+G152,"")</f>
        <v>1056</v>
      </c>
      <c r="M152" s="12" t="n">
        <f aca="false">IF(COUNT(E152,H152)=2,E152+H152,"")</f>
        <v>655</v>
      </c>
    </row>
    <row r="153" customFormat="false" ht="15" hidden="false" customHeight="false" outlineLevel="0" collapsed="false">
      <c r="A153" s="7" t="s">
        <v>281</v>
      </c>
      <c r="B153" s="7" t="s">
        <v>350</v>
      </c>
      <c r="C153" s="8" t="s">
        <v>351</v>
      </c>
      <c r="D153" s="9" t="str">
        <f aca="false">A153&amp;"|"&amp;B153</f>
        <v>Arkansas|Lincoln County</v>
      </c>
      <c r="E153" s="10" t="n">
        <v>672</v>
      </c>
      <c r="F153" s="10" t="n">
        <v>1072</v>
      </c>
      <c r="G153" s="10" t="n">
        <v>108</v>
      </c>
      <c r="H153" s="10" t="n">
        <v>17</v>
      </c>
      <c r="I153" s="10" t="n">
        <v>639</v>
      </c>
      <c r="J153" s="10" t="n">
        <v>51667</v>
      </c>
      <c r="K153" s="11" t="n">
        <v>12966</v>
      </c>
      <c r="L153" s="12" t="n">
        <f aca="false">IF(COUNT(F153,G153)=2,F153+G153,"")</f>
        <v>1180</v>
      </c>
      <c r="M153" s="12" t="n">
        <f aca="false">IF(COUNT(E153,H153)=2,E153+H153,"")</f>
        <v>689</v>
      </c>
    </row>
    <row r="154" customFormat="false" ht="15" hidden="false" customHeight="false" outlineLevel="0" collapsed="false">
      <c r="A154" s="7" t="s">
        <v>281</v>
      </c>
      <c r="B154" s="7" t="s">
        <v>352</v>
      </c>
      <c r="C154" s="8" t="s">
        <v>353</v>
      </c>
      <c r="D154" s="9" t="str">
        <f aca="false">A154&amp;"|"&amp;B154</f>
        <v>Arkansas|Little River County</v>
      </c>
      <c r="E154" s="10" t="n">
        <v>812</v>
      </c>
      <c r="F154" s="10" t="n">
        <v>1086</v>
      </c>
      <c r="G154" s="10" t="n">
        <v>131</v>
      </c>
      <c r="H154" s="10" t="n">
        <v>17</v>
      </c>
      <c r="I154" s="10" t="n">
        <v>639</v>
      </c>
      <c r="J154" s="10" t="n">
        <v>52241</v>
      </c>
      <c r="K154" s="11" t="n">
        <v>11959</v>
      </c>
      <c r="L154" s="12" t="n">
        <f aca="false">IF(COUNT(F154,G154)=2,F154+G154,"")</f>
        <v>1217</v>
      </c>
      <c r="M154" s="12" t="n">
        <f aca="false">IF(COUNT(E154,H154)=2,E154+H154,"")</f>
        <v>829</v>
      </c>
    </row>
    <row r="155" customFormat="false" ht="15" hidden="false" customHeight="false" outlineLevel="0" collapsed="false">
      <c r="A155" s="7" t="s">
        <v>281</v>
      </c>
      <c r="B155" s="7" t="s">
        <v>354</v>
      </c>
      <c r="C155" s="8" t="s">
        <v>355</v>
      </c>
      <c r="D155" s="9" t="str">
        <f aca="false">A155&amp;"|"&amp;B155</f>
        <v>Arkansas|Logan County</v>
      </c>
      <c r="E155" s="10" t="n">
        <v>721</v>
      </c>
      <c r="F155" s="10" t="n">
        <v>1032</v>
      </c>
      <c r="G155" s="10" t="n">
        <v>116</v>
      </c>
      <c r="H155" s="10" t="n">
        <v>17</v>
      </c>
      <c r="I155" s="10" t="n">
        <v>444</v>
      </c>
      <c r="J155" s="10" t="n">
        <v>54237</v>
      </c>
      <c r="K155" s="11" t="n">
        <v>21240</v>
      </c>
      <c r="L155" s="12" t="n">
        <f aca="false">IF(COUNT(F155,G155)=2,F155+G155,"")</f>
        <v>1148</v>
      </c>
      <c r="M155" s="12" t="n">
        <f aca="false">IF(COUNT(E155,H155)=2,E155+H155,"")</f>
        <v>738</v>
      </c>
    </row>
    <row r="156" customFormat="false" ht="15" hidden="false" customHeight="false" outlineLevel="0" collapsed="false">
      <c r="A156" s="7" t="s">
        <v>281</v>
      </c>
      <c r="B156" s="7" t="s">
        <v>356</v>
      </c>
      <c r="C156" s="8" t="s">
        <v>357</v>
      </c>
      <c r="D156" s="9" t="str">
        <f aca="false">A156&amp;"|"&amp;B156</f>
        <v>Arkansas|Lonoke County</v>
      </c>
      <c r="E156" s="10" t="n">
        <v>961</v>
      </c>
      <c r="F156" s="10" t="n">
        <v>1372</v>
      </c>
      <c r="G156" s="10" t="n">
        <v>155</v>
      </c>
      <c r="H156" s="10" t="n">
        <v>17</v>
      </c>
      <c r="I156" s="10" t="n">
        <v>639</v>
      </c>
      <c r="J156" s="10" t="n">
        <v>71449</v>
      </c>
      <c r="K156" s="11" t="n">
        <v>74747</v>
      </c>
      <c r="L156" s="12" t="n">
        <f aca="false">IF(COUNT(F156,G156)=2,F156+G156,"")</f>
        <v>1527</v>
      </c>
      <c r="M156" s="12" t="n">
        <f aca="false">IF(COUNT(E156,H156)=2,E156+H156,"")</f>
        <v>978</v>
      </c>
    </row>
    <row r="157" customFormat="false" ht="15" hidden="false" customHeight="false" outlineLevel="0" collapsed="false">
      <c r="A157" s="7" t="s">
        <v>281</v>
      </c>
      <c r="B157" s="7" t="s">
        <v>143</v>
      </c>
      <c r="C157" s="8" t="s">
        <v>358</v>
      </c>
      <c r="D157" s="9" t="str">
        <f aca="false">A157&amp;"|"&amp;B157</f>
        <v>Arkansas|Madison County</v>
      </c>
      <c r="E157" s="10" t="n">
        <v>727</v>
      </c>
      <c r="F157" s="10" t="n">
        <v>1074</v>
      </c>
      <c r="G157" s="10" t="n">
        <v>117</v>
      </c>
      <c r="H157" s="10" t="n">
        <v>17</v>
      </c>
      <c r="I157" s="10" t="n">
        <v>639</v>
      </c>
      <c r="J157" s="10" t="n">
        <v>53888</v>
      </c>
      <c r="K157" s="11" t="n">
        <v>17032</v>
      </c>
      <c r="L157" s="12" t="n">
        <f aca="false">IF(COUNT(F157,G157)=2,F157+G157,"")</f>
        <v>1191</v>
      </c>
      <c r="M157" s="12" t="n">
        <f aca="false">IF(COUNT(E157,H157)=2,E157+H157,"")</f>
        <v>744</v>
      </c>
    </row>
    <row r="158" customFormat="false" ht="15" hidden="false" customHeight="false" outlineLevel="0" collapsed="false">
      <c r="A158" s="7" t="s">
        <v>281</v>
      </c>
      <c r="B158" s="7" t="s">
        <v>147</v>
      </c>
      <c r="C158" s="8" t="s">
        <v>359</v>
      </c>
      <c r="D158" s="9" t="str">
        <f aca="false">A158&amp;"|"&amp;B158</f>
        <v>Arkansas|Marion County</v>
      </c>
      <c r="E158" s="10" t="n">
        <v>792</v>
      </c>
      <c r="F158" s="10" t="n">
        <v>1047</v>
      </c>
      <c r="G158" s="10" t="n">
        <v>127</v>
      </c>
      <c r="H158" s="10" t="n">
        <v>17</v>
      </c>
      <c r="I158" s="10" t="n">
        <v>444</v>
      </c>
      <c r="J158" s="10" t="n">
        <v>46953</v>
      </c>
      <c r="K158" s="11" t="n">
        <v>17076</v>
      </c>
      <c r="L158" s="12" t="n">
        <f aca="false">IF(COUNT(F158,G158)=2,F158+G158,"")</f>
        <v>1174</v>
      </c>
      <c r="M158" s="12" t="n">
        <f aca="false">IF(COUNT(E158,H158)=2,E158+H158,"")</f>
        <v>809</v>
      </c>
    </row>
    <row r="159" customFormat="false" ht="15" hidden="false" customHeight="false" outlineLevel="0" collapsed="false">
      <c r="A159" s="7" t="s">
        <v>281</v>
      </c>
      <c r="B159" s="7" t="s">
        <v>360</v>
      </c>
      <c r="C159" s="8" t="s">
        <v>361</v>
      </c>
      <c r="D159" s="9" t="str">
        <f aca="false">A159&amp;"|"&amp;B159</f>
        <v>Arkansas|Miller County</v>
      </c>
      <c r="E159" s="10" t="n">
        <v>882</v>
      </c>
      <c r="F159" s="10" t="n">
        <v>1258</v>
      </c>
      <c r="G159" s="10" t="n">
        <v>142</v>
      </c>
      <c r="H159" s="10" t="n">
        <v>17</v>
      </c>
      <c r="I159" s="10" t="n">
        <v>639</v>
      </c>
      <c r="J159" s="10" t="n">
        <v>49983</v>
      </c>
      <c r="K159" s="11" t="n">
        <v>42588</v>
      </c>
      <c r="L159" s="12" t="n">
        <f aca="false">IF(COUNT(F159,G159)=2,F159+G159,"")</f>
        <v>1400</v>
      </c>
      <c r="M159" s="12" t="n">
        <f aca="false">IF(COUNT(E159,H159)=2,E159+H159,"")</f>
        <v>899</v>
      </c>
    </row>
    <row r="160" customFormat="false" ht="15" hidden="false" customHeight="false" outlineLevel="0" collapsed="false">
      <c r="A160" s="7" t="s">
        <v>281</v>
      </c>
      <c r="B160" s="7" t="s">
        <v>362</v>
      </c>
      <c r="C160" s="8" t="s">
        <v>363</v>
      </c>
      <c r="D160" s="9" t="str">
        <f aca="false">A160&amp;"|"&amp;B160</f>
        <v>Arkansas|Mississippi County</v>
      </c>
      <c r="E160" s="10" t="n">
        <v>797</v>
      </c>
      <c r="F160" s="10" t="n">
        <v>1107</v>
      </c>
      <c r="G160" s="10" t="n">
        <v>128</v>
      </c>
      <c r="H160" s="10" t="n">
        <v>17</v>
      </c>
      <c r="I160" s="10" t="n">
        <v>444</v>
      </c>
      <c r="J160" s="10" t="n">
        <v>53428</v>
      </c>
      <c r="K160" s="11" t="n">
        <v>39749</v>
      </c>
      <c r="L160" s="12" t="n">
        <f aca="false">IF(COUNT(F160,G160)=2,F160+G160,"")</f>
        <v>1235</v>
      </c>
      <c r="M160" s="12" t="n">
        <f aca="false">IF(COUNT(E160,H160)=2,E160+H160,"")</f>
        <v>814</v>
      </c>
    </row>
    <row r="161" customFormat="false" ht="15" hidden="false" customHeight="false" outlineLevel="0" collapsed="false">
      <c r="A161" s="7" t="s">
        <v>281</v>
      </c>
      <c r="B161" s="7" t="s">
        <v>153</v>
      </c>
      <c r="C161" s="8" t="s">
        <v>364</v>
      </c>
      <c r="D161" s="9" t="str">
        <f aca="false">A161&amp;"|"&amp;B161</f>
        <v>Arkansas|Monroe County</v>
      </c>
      <c r="E161" s="10" t="n">
        <v>603</v>
      </c>
      <c r="F161" s="10" t="n">
        <v>917</v>
      </c>
      <c r="G161" s="10" t="n">
        <v>102</v>
      </c>
      <c r="H161" s="10" t="n">
        <v>17</v>
      </c>
      <c r="I161" s="10" t="n">
        <v>444</v>
      </c>
      <c r="J161" s="10" t="n">
        <v>43955</v>
      </c>
      <c r="K161" s="11" t="n">
        <v>6681</v>
      </c>
      <c r="L161" s="12" t="n">
        <f aca="false">IF(COUNT(F161,G161)=2,F161+G161,"")</f>
        <v>1019</v>
      </c>
      <c r="M161" s="12" t="n">
        <f aca="false">IF(COUNT(E161,H161)=2,E161+H161,"")</f>
        <v>620</v>
      </c>
    </row>
    <row r="162" customFormat="false" ht="15" hidden="false" customHeight="false" outlineLevel="0" collapsed="false">
      <c r="A162" s="7" t="s">
        <v>281</v>
      </c>
      <c r="B162" s="7" t="s">
        <v>155</v>
      </c>
      <c r="C162" s="8" t="s">
        <v>365</v>
      </c>
      <c r="D162" s="9" t="str">
        <f aca="false">A162&amp;"|"&amp;B162</f>
        <v>Arkansas|Montgomery County</v>
      </c>
      <c r="E162" s="10" t="n">
        <v>734</v>
      </c>
      <c r="F162" s="10" t="n">
        <v>1209</v>
      </c>
      <c r="G162" s="10" t="n">
        <v>118</v>
      </c>
      <c r="H162" s="10" t="n">
        <v>17</v>
      </c>
      <c r="I162" s="10" t="n">
        <v>456</v>
      </c>
      <c r="J162" s="10" t="n">
        <v>49015</v>
      </c>
      <c r="K162" s="11" t="n">
        <v>8571</v>
      </c>
      <c r="L162" s="12" t="n">
        <f aca="false">IF(COUNT(F162,G162)=2,F162+G162,"")</f>
        <v>1327</v>
      </c>
      <c r="M162" s="12" t="n">
        <f aca="false">IF(COUNT(E162,H162)=2,E162+H162,"")</f>
        <v>751</v>
      </c>
    </row>
    <row r="163" customFormat="false" ht="15" hidden="false" customHeight="false" outlineLevel="0" collapsed="false">
      <c r="A163" s="7" t="s">
        <v>281</v>
      </c>
      <c r="B163" s="7" t="s">
        <v>366</v>
      </c>
      <c r="C163" s="8" t="s">
        <v>367</v>
      </c>
      <c r="D163" s="9" t="str">
        <f aca="false">A163&amp;"|"&amp;B163</f>
        <v>Arkansas|Nevada County</v>
      </c>
      <c r="E163" s="10" t="n">
        <v>841</v>
      </c>
      <c r="F163" s="10" t="n">
        <v>902</v>
      </c>
      <c r="G163" s="10" t="n">
        <v>135</v>
      </c>
      <c r="H163" s="10" t="n">
        <v>17</v>
      </c>
      <c r="I163" s="10" t="n">
        <v>444</v>
      </c>
      <c r="J163" s="10" t="n">
        <v>41761</v>
      </c>
      <c r="K163" s="11" t="n">
        <v>8228</v>
      </c>
      <c r="L163" s="12" t="n">
        <f aca="false">IF(COUNT(F163,G163)=2,F163+G163,"")</f>
        <v>1037</v>
      </c>
      <c r="M163" s="12" t="n">
        <f aca="false">IF(COUNT(E163,H163)=2,E163+H163,"")</f>
        <v>858</v>
      </c>
    </row>
    <row r="164" customFormat="false" ht="15" hidden="false" customHeight="false" outlineLevel="0" collapsed="false">
      <c r="A164" s="7" t="s">
        <v>281</v>
      </c>
      <c r="B164" s="7" t="s">
        <v>368</v>
      </c>
      <c r="C164" s="8" t="s">
        <v>369</v>
      </c>
      <c r="D164" s="9" t="str">
        <f aca="false">A164&amp;"|"&amp;B164</f>
        <v>Arkansas|Newton County</v>
      </c>
      <c r="E164" s="10" t="n">
        <v>629</v>
      </c>
      <c r="F164" s="10" t="n">
        <v>1176</v>
      </c>
      <c r="G164" s="10" t="n">
        <v>102</v>
      </c>
      <c r="H164" s="10" t="n">
        <v>17</v>
      </c>
      <c r="I164" s="10" t="n">
        <v>391</v>
      </c>
      <c r="J164" s="10" t="n">
        <v>47395</v>
      </c>
      <c r="K164" s="11" t="n">
        <v>7175</v>
      </c>
      <c r="L164" s="12" t="n">
        <f aca="false">IF(COUNT(F164,G164)=2,F164+G164,"")</f>
        <v>1278</v>
      </c>
      <c r="M164" s="12" t="n">
        <f aca="false">IF(COUNT(E164,H164)=2,E164+H164,"")</f>
        <v>646</v>
      </c>
    </row>
    <row r="165" customFormat="false" ht="15" hidden="false" customHeight="false" outlineLevel="0" collapsed="false">
      <c r="A165" s="7" t="s">
        <v>281</v>
      </c>
      <c r="B165" s="7" t="s">
        <v>370</v>
      </c>
      <c r="C165" s="8" t="s">
        <v>371</v>
      </c>
      <c r="D165" s="9" t="str">
        <f aca="false">A165&amp;"|"&amp;B165</f>
        <v>Arkansas|Ouachita County</v>
      </c>
      <c r="E165" s="10" t="n">
        <v>714</v>
      </c>
      <c r="F165" s="10" t="n">
        <v>1048</v>
      </c>
      <c r="G165" s="10" t="n">
        <v>115</v>
      </c>
      <c r="H165" s="10" t="n">
        <v>17</v>
      </c>
      <c r="I165" s="10" t="n">
        <v>444</v>
      </c>
      <c r="J165" s="10" t="n">
        <v>49838</v>
      </c>
      <c r="K165" s="11" t="n">
        <v>22317</v>
      </c>
      <c r="L165" s="12" t="n">
        <f aca="false">IF(COUNT(F165,G165)=2,F165+G165,"")</f>
        <v>1163</v>
      </c>
      <c r="M165" s="12" t="n">
        <f aca="false">IF(COUNT(E165,H165)=2,E165+H165,"")</f>
        <v>731</v>
      </c>
    </row>
    <row r="166" customFormat="false" ht="15" hidden="false" customHeight="false" outlineLevel="0" collapsed="false">
      <c r="A166" s="7" t="s">
        <v>281</v>
      </c>
      <c r="B166" s="7" t="s">
        <v>159</v>
      </c>
      <c r="C166" s="8" t="s">
        <v>372</v>
      </c>
      <c r="D166" s="9" t="str">
        <f aca="false">A166&amp;"|"&amp;B166</f>
        <v>Arkansas|Perry County</v>
      </c>
      <c r="E166" s="10" t="n">
        <v>734</v>
      </c>
      <c r="F166" s="10" t="n">
        <v>1032</v>
      </c>
      <c r="G166" s="10" t="n">
        <v>118</v>
      </c>
      <c r="H166" s="10" t="n">
        <v>17</v>
      </c>
      <c r="I166" s="10" t="n">
        <v>639</v>
      </c>
      <c r="J166" s="10" t="n">
        <v>60078</v>
      </c>
      <c r="K166" s="11" t="n">
        <v>10073</v>
      </c>
      <c r="L166" s="12" t="n">
        <f aca="false">IF(COUNT(F166,G166)=2,F166+G166,"")</f>
        <v>1150</v>
      </c>
      <c r="M166" s="12" t="n">
        <f aca="false">IF(COUNT(E166,H166)=2,E166+H166,"")</f>
        <v>751</v>
      </c>
    </row>
    <row r="167" customFormat="false" ht="15" hidden="false" customHeight="false" outlineLevel="0" collapsed="false">
      <c r="A167" s="7" t="s">
        <v>281</v>
      </c>
      <c r="B167" s="7" t="s">
        <v>373</v>
      </c>
      <c r="C167" s="8" t="s">
        <v>374</v>
      </c>
      <c r="D167" s="9" t="str">
        <f aca="false">A167&amp;"|"&amp;B167</f>
        <v>Arkansas|Phillips County</v>
      </c>
      <c r="E167" s="10" t="n">
        <v>756</v>
      </c>
      <c r="F167" s="10" t="n">
        <v>1126</v>
      </c>
      <c r="G167" s="10" t="n">
        <v>122</v>
      </c>
      <c r="H167" s="10" t="n">
        <v>17</v>
      </c>
      <c r="I167" s="10" t="n">
        <v>444</v>
      </c>
      <c r="J167" s="10" t="n">
        <v>38874</v>
      </c>
      <c r="K167" s="11" t="n">
        <v>15910</v>
      </c>
      <c r="L167" s="12" t="n">
        <f aca="false">IF(COUNT(F167,G167)=2,F167+G167,"")</f>
        <v>1248</v>
      </c>
      <c r="M167" s="12" t="n">
        <f aca="false">IF(COUNT(E167,H167)=2,E167+H167,"")</f>
        <v>773</v>
      </c>
    </row>
    <row r="168" customFormat="false" ht="15" hidden="false" customHeight="false" outlineLevel="0" collapsed="false">
      <c r="A168" s="7" t="s">
        <v>281</v>
      </c>
      <c r="B168" s="7" t="s">
        <v>163</v>
      </c>
      <c r="C168" s="8" t="s">
        <v>375</v>
      </c>
      <c r="D168" s="9" t="str">
        <f aca="false">A168&amp;"|"&amp;B168</f>
        <v>Arkansas|Pike County</v>
      </c>
      <c r="E168" s="10" t="n">
        <v>671</v>
      </c>
      <c r="F168" s="10" t="n">
        <v>1106</v>
      </c>
      <c r="G168" s="10" t="n">
        <v>108</v>
      </c>
      <c r="H168" s="10" t="n">
        <v>17</v>
      </c>
      <c r="I168" s="10" t="n">
        <v>444</v>
      </c>
      <c r="J168" s="10" t="n">
        <v>51000</v>
      </c>
      <c r="K168" s="11" t="n">
        <v>10182</v>
      </c>
      <c r="L168" s="12" t="n">
        <f aca="false">IF(COUNT(F168,G168)=2,F168+G168,"")</f>
        <v>1214</v>
      </c>
      <c r="M168" s="12" t="n">
        <f aca="false">IF(COUNT(E168,H168)=2,E168+H168,"")</f>
        <v>688</v>
      </c>
    </row>
    <row r="169" customFormat="false" ht="15" hidden="false" customHeight="false" outlineLevel="0" collapsed="false">
      <c r="A169" s="7" t="s">
        <v>281</v>
      </c>
      <c r="B169" s="7" t="s">
        <v>376</v>
      </c>
      <c r="C169" s="8" t="s">
        <v>377</v>
      </c>
      <c r="D169" s="9" t="str">
        <f aca="false">A169&amp;"|"&amp;B169</f>
        <v>Arkansas|Poinsett County</v>
      </c>
      <c r="E169" s="10" t="n">
        <v>647</v>
      </c>
      <c r="F169" s="10" t="n">
        <v>977</v>
      </c>
      <c r="G169" s="10" t="n">
        <v>104</v>
      </c>
      <c r="H169" s="10" t="n">
        <v>17</v>
      </c>
      <c r="I169" s="10" t="n">
        <v>639</v>
      </c>
      <c r="J169" s="10" t="n">
        <v>47188</v>
      </c>
      <c r="K169" s="11" t="n">
        <v>22740</v>
      </c>
      <c r="L169" s="12" t="n">
        <f aca="false">IF(COUNT(F169,G169)=2,F169+G169,"")</f>
        <v>1081</v>
      </c>
      <c r="M169" s="12" t="n">
        <f aca="false">IF(COUNT(E169,H169)=2,E169+H169,"")</f>
        <v>664</v>
      </c>
    </row>
    <row r="170" customFormat="false" ht="15" hidden="false" customHeight="false" outlineLevel="0" collapsed="false">
      <c r="A170" s="7" t="s">
        <v>281</v>
      </c>
      <c r="B170" s="7" t="s">
        <v>378</v>
      </c>
      <c r="C170" s="8" t="s">
        <v>379</v>
      </c>
      <c r="D170" s="9" t="str">
        <f aca="false">A170&amp;"|"&amp;B170</f>
        <v>Arkansas|Polk County</v>
      </c>
      <c r="E170" s="10" t="n">
        <v>699</v>
      </c>
      <c r="F170" s="10" t="n">
        <v>1108</v>
      </c>
      <c r="G170" s="10" t="n">
        <v>112</v>
      </c>
      <c r="H170" s="10" t="n">
        <v>17</v>
      </c>
      <c r="I170" s="10" t="n">
        <v>444</v>
      </c>
      <c r="J170" s="10" t="n">
        <v>49252</v>
      </c>
      <c r="K170" s="11" t="n">
        <v>19348</v>
      </c>
      <c r="L170" s="12" t="n">
        <f aca="false">IF(COUNT(F170,G170)=2,F170+G170,"")</f>
        <v>1220</v>
      </c>
      <c r="M170" s="12" t="n">
        <f aca="false">IF(COUNT(E170,H170)=2,E170+H170,"")</f>
        <v>716</v>
      </c>
    </row>
    <row r="171" customFormat="false" ht="15" hidden="false" customHeight="false" outlineLevel="0" collapsed="false">
      <c r="A171" s="7" t="s">
        <v>281</v>
      </c>
      <c r="B171" s="7" t="s">
        <v>380</v>
      </c>
      <c r="C171" s="8" t="s">
        <v>381</v>
      </c>
      <c r="D171" s="9" t="str">
        <f aca="false">A171&amp;"|"&amp;B171</f>
        <v>Arkansas|Pope County</v>
      </c>
      <c r="E171" s="10" t="n">
        <v>855</v>
      </c>
      <c r="F171" s="10" t="n">
        <v>1154</v>
      </c>
      <c r="G171" s="10" t="n">
        <v>138</v>
      </c>
      <c r="H171" s="10" t="n">
        <v>17</v>
      </c>
      <c r="I171" s="10" t="n">
        <v>444</v>
      </c>
      <c r="J171" s="10" t="n">
        <v>54606</v>
      </c>
      <c r="K171" s="11" t="n">
        <v>63830</v>
      </c>
      <c r="L171" s="12" t="n">
        <f aca="false">IF(COUNT(F171,G171)=2,F171+G171,"")</f>
        <v>1292</v>
      </c>
      <c r="M171" s="12" t="n">
        <f aca="false">IF(COUNT(E171,H171)=2,E171+H171,"")</f>
        <v>872</v>
      </c>
    </row>
    <row r="172" customFormat="false" ht="15" hidden="false" customHeight="false" outlineLevel="0" collapsed="false">
      <c r="A172" s="7" t="s">
        <v>281</v>
      </c>
      <c r="B172" s="7" t="s">
        <v>382</v>
      </c>
      <c r="C172" s="8" t="s">
        <v>383</v>
      </c>
      <c r="D172" s="9" t="str">
        <f aca="false">A172&amp;"|"&amp;B172</f>
        <v>Arkansas|Prairie County</v>
      </c>
      <c r="E172" s="10" t="n">
        <v>637</v>
      </c>
      <c r="F172" s="10" t="n">
        <v>1070</v>
      </c>
      <c r="G172" s="10" t="n">
        <v>103</v>
      </c>
      <c r="H172" s="10" t="n">
        <v>17</v>
      </c>
      <c r="I172" s="10" t="n">
        <v>395</v>
      </c>
      <c r="J172" s="10" t="n">
        <v>51094</v>
      </c>
      <c r="K172" s="11" t="n">
        <v>8162</v>
      </c>
      <c r="L172" s="12" t="n">
        <f aca="false">IF(COUNT(F172,G172)=2,F172+G172,"")</f>
        <v>1173</v>
      </c>
      <c r="M172" s="12" t="n">
        <f aca="false">IF(COUNT(E172,H172)=2,E172+H172,"")</f>
        <v>654</v>
      </c>
    </row>
    <row r="173" customFormat="false" ht="15" hidden="false" customHeight="false" outlineLevel="0" collapsed="false">
      <c r="A173" s="7" t="s">
        <v>281</v>
      </c>
      <c r="B173" s="7" t="s">
        <v>384</v>
      </c>
      <c r="C173" s="8" t="s">
        <v>385</v>
      </c>
      <c r="D173" s="9" t="str">
        <f aca="false">A173&amp;"|"&amp;B173</f>
        <v>Arkansas|Pulaski County</v>
      </c>
      <c r="E173" s="10" t="n">
        <v>1036</v>
      </c>
      <c r="F173" s="10" t="n">
        <v>1435</v>
      </c>
      <c r="G173" s="10" t="n">
        <v>167</v>
      </c>
      <c r="H173" s="10" t="n">
        <v>17</v>
      </c>
      <c r="I173" s="10" t="n">
        <v>639</v>
      </c>
      <c r="J173" s="10" t="n">
        <v>60385</v>
      </c>
      <c r="K173" s="11" t="n">
        <v>398949</v>
      </c>
      <c r="L173" s="12" t="n">
        <f aca="false">IF(COUNT(F173,G173)=2,F173+G173,"")</f>
        <v>1602</v>
      </c>
      <c r="M173" s="12" t="n">
        <f aca="false">IF(COUNT(E173,H173)=2,E173+H173,"")</f>
        <v>1053</v>
      </c>
    </row>
    <row r="174" customFormat="false" ht="15" hidden="false" customHeight="false" outlineLevel="0" collapsed="false">
      <c r="A174" s="7" t="s">
        <v>281</v>
      </c>
      <c r="B174" s="7" t="s">
        <v>165</v>
      </c>
      <c r="C174" s="8" t="s">
        <v>386</v>
      </c>
      <c r="D174" s="9" t="str">
        <f aca="false">A174&amp;"|"&amp;B174</f>
        <v>Arkansas|Randolph County</v>
      </c>
      <c r="E174" s="10" t="n">
        <v>671</v>
      </c>
      <c r="F174" s="10" t="n">
        <v>959</v>
      </c>
      <c r="G174" s="10" t="n">
        <v>108</v>
      </c>
      <c r="H174" s="10" t="n">
        <v>17</v>
      </c>
      <c r="I174" s="10" t="n">
        <v>444</v>
      </c>
      <c r="J174" s="10" t="n">
        <v>52838</v>
      </c>
      <c r="K174" s="11" t="n">
        <v>18733</v>
      </c>
      <c r="L174" s="12" t="n">
        <f aca="false">IF(COUNT(F174,G174)=2,F174+G174,"")</f>
        <v>1067</v>
      </c>
      <c r="M174" s="12" t="n">
        <f aca="false">IF(COUNT(E174,H174)=2,E174+H174,"")</f>
        <v>688</v>
      </c>
    </row>
    <row r="175" customFormat="false" ht="15" hidden="false" customHeight="false" outlineLevel="0" collapsed="false">
      <c r="A175" s="7" t="s">
        <v>281</v>
      </c>
      <c r="B175" s="7" t="s">
        <v>387</v>
      </c>
      <c r="C175" s="8" t="s">
        <v>388</v>
      </c>
      <c r="D175" s="9" t="str">
        <f aca="false">A175&amp;"|"&amp;B175</f>
        <v>Arkansas|Saline County</v>
      </c>
      <c r="E175" s="10" t="n">
        <v>980</v>
      </c>
      <c r="F175" s="10" t="n">
        <v>1421</v>
      </c>
      <c r="G175" s="10" t="n">
        <v>158</v>
      </c>
      <c r="H175" s="10" t="n">
        <v>17</v>
      </c>
      <c r="I175" s="10" t="n">
        <v>639</v>
      </c>
      <c r="J175" s="10" t="n">
        <v>76534</v>
      </c>
      <c r="K175" s="11" t="n">
        <v>125724</v>
      </c>
      <c r="L175" s="12" t="n">
        <f aca="false">IF(COUNT(F175,G175)=2,F175+G175,"")</f>
        <v>1579</v>
      </c>
      <c r="M175" s="12" t="n">
        <f aca="false">IF(COUNT(E175,H175)=2,E175+H175,"")</f>
        <v>997</v>
      </c>
    </row>
    <row r="176" customFormat="false" ht="15" hidden="false" customHeight="false" outlineLevel="0" collapsed="false">
      <c r="A176" s="7" t="s">
        <v>281</v>
      </c>
      <c r="B176" s="7" t="s">
        <v>389</v>
      </c>
      <c r="C176" s="8" t="s">
        <v>390</v>
      </c>
      <c r="D176" s="9" t="str">
        <f aca="false">A176&amp;"|"&amp;B176</f>
        <v>Arkansas|Scott County</v>
      </c>
      <c r="E176" s="10" t="n">
        <v>736</v>
      </c>
      <c r="F176" s="10" t="n">
        <v>1108</v>
      </c>
      <c r="G176" s="10" t="n">
        <v>118</v>
      </c>
      <c r="H176" s="10" t="n">
        <v>17</v>
      </c>
      <c r="I176" s="10" t="n">
        <v>444</v>
      </c>
      <c r="J176" s="10" t="n">
        <v>45955</v>
      </c>
      <c r="K176" s="11" t="n">
        <v>9839</v>
      </c>
      <c r="L176" s="12" t="n">
        <f aca="false">IF(COUNT(F176,G176)=2,F176+G176,"")</f>
        <v>1226</v>
      </c>
      <c r="M176" s="12" t="n">
        <f aca="false">IF(COUNT(E176,H176)=2,E176+H176,"")</f>
        <v>753</v>
      </c>
    </row>
    <row r="177" customFormat="false" ht="15" hidden="false" customHeight="false" outlineLevel="0" collapsed="false">
      <c r="A177" s="7" t="s">
        <v>281</v>
      </c>
      <c r="B177" s="7" t="s">
        <v>391</v>
      </c>
      <c r="C177" s="8" t="s">
        <v>392</v>
      </c>
      <c r="D177" s="9" t="str">
        <f aca="false">A177&amp;"|"&amp;B177</f>
        <v>Arkansas|Searcy County</v>
      </c>
      <c r="E177" s="10" t="n">
        <v>596</v>
      </c>
      <c r="F177" s="10" t="n">
        <v>970</v>
      </c>
      <c r="G177" s="10" t="n">
        <v>102</v>
      </c>
      <c r="H177" s="10" t="n">
        <v>17</v>
      </c>
      <c r="I177" s="10" t="n">
        <v>444</v>
      </c>
      <c r="J177" s="10" t="n">
        <v>41978</v>
      </c>
      <c r="K177" s="11" t="n">
        <v>7861</v>
      </c>
      <c r="L177" s="12" t="n">
        <f aca="false">IF(COUNT(F177,G177)=2,F177+G177,"")</f>
        <v>1072</v>
      </c>
      <c r="M177" s="12" t="n">
        <f aca="false">IF(COUNT(E177,H177)=2,E177+H177,"")</f>
        <v>613</v>
      </c>
    </row>
    <row r="178" customFormat="false" ht="15" hidden="false" customHeight="false" outlineLevel="0" collapsed="false">
      <c r="A178" s="7" t="s">
        <v>281</v>
      </c>
      <c r="B178" s="7" t="s">
        <v>393</v>
      </c>
      <c r="C178" s="8" t="s">
        <v>394</v>
      </c>
      <c r="D178" s="9" t="str">
        <f aca="false">A178&amp;"|"&amp;B178</f>
        <v>Arkansas|Sebastian County</v>
      </c>
      <c r="E178" s="10" t="n">
        <v>854</v>
      </c>
      <c r="F178" s="10" t="n">
        <v>1231</v>
      </c>
      <c r="G178" s="10" t="n">
        <v>137</v>
      </c>
      <c r="H178" s="10" t="n">
        <v>17</v>
      </c>
      <c r="I178" s="10" t="n">
        <v>379</v>
      </c>
      <c r="J178" s="10" t="n">
        <v>56450</v>
      </c>
      <c r="K178" s="11" t="n">
        <v>128448</v>
      </c>
      <c r="L178" s="12" t="n">
        <f aca="false">IF(COUNT(F178,G178)=2,F178+G178,"")</f>
        <v>1368</v>
      </c>
      <c r="M178" s="12" t="n">
        <f aca="false">IF(COUNT(E178,H178)=2,E178+H178,"")</f>
        <v>871</v>
      </c>
    </row>
    <row r="179" customFormat="false" ht="15" hidden="false" customHeight="false" outlineLevel="0" collapsed="false">
      <c r="A179" s="7" t="s">
        <v>281</v>
      </c>
      <c r="B179" s="7" t="s">
        <v>395</v>
      </c>
      <c r="C179" s="8" t="s">
        <v>396</v>
      </c>
      <c r="D179" s="9" t="str">
        <f aca="false">A179&amp;"|"&amp;B179</f>
        <v>Arkansas|Sevier County</v>
      </c>
      <c r="E179" s="10" t="n">
        <v>725</v>
      </c>
      <c r="F179" s="10" t="n">
        <v>994</v>
      </c>
      <c r="G179" s="10" t="n">
        <v>117</v>
      </c>
      <c r="H179" s="10" t="n">
        <v>17</v>
      </c>
      <c r="I179" s="10" t="n">
        <v>444</v>
      </c>
      <c r="J179" s="10" t="n">
        <v>51641</v>
      </c>
      <c r="K179" s="11" t="n">
        <v>15797</v>
      </c>
      <c r="L179" s="12" t="n">
        <f aca="false">IF(COUNT(F179,G179)=2,F179+G179,"")</f>
        <v>1111</v>
      </c>
      <c r="M179" s="12" t="n">
        <f aca="false">IF(COUNT(E179,H179)=2,E179+H179,"")</f>
        <v>742</v>
      </c>
    </row>
    <row r="180" customFormat="false" ht="15" hidden="false" customHeight="false" outlineLevel="0" collapsed="false">
      <c r="A180" s="7" t="s">
        <v>281</v>
      </c>
      <c r="B180" s="7" t="s">
        <v>397</v>
      </c>
      <c r="C180" s="8" t="s">
        <v>398</v>
      </c>
      <c r="D180" s="9" t="str">
        <f aca="false">A180&amp;"|"&amp;B180</f>
        <v>Arkansas|Sharp County</v>
      </c>
      <c r="E180" s="10" t="n">
        <v>648</v>
      </c>
      <c r="F180" s="10" t="n">
        <v>1014</v>
      </c>
      <c r="G180" s="10" t="n">
        <v>104</v>
      </c>
      <c r="H180" s="10" t="n">
        <v>17</v>
      </c>
      <c r="I180" s="10" t="n">
        <v>444</v>
      </c>
      <c r="J180" s="10" t="n">
        <v>42950</v>
      </c>
      <c r="K180" s="11" t="n">
        <v>17597</v>
      </c>
      <c r="L180" s="12" t="n">
        <f aca="false">IF(COUNT(F180,G180)=2,F180+G180,"")</f>
        <v>1118</v>
      </c>
      <c r="M180" s="12" t="n">
        <f aca="false">IF(COUNT(E180,H180)=2,E180+H180,"")</f>
        <v>665</v>
      </c>
    </row>
    <row r="181" customFormat="false" ht="15" hidden="false" customHeight="false" outlineLevel="0" collapsed="false">
      <c r="A181" s="7" t="s">
        <v>281</v>
      </c>
      <c r="B181" s="7" t="s">
        <v>399</v>
      </c>
      <c r="C181" s="8" t="s">
        <v>400</v>
      </c>
      <c r="D181" s="9" t="str">
        <f aca="false">A181&amp;"|"&amp;B181</f>
        <v>Arkansas|St. Francis County</v>
      </c>
      <c r="E181" s="10" t="n">
        <v>791</v>
      </c>
      <c r="F181" s="10" t="n">
        <v>975</v>
      </c>
      <c r="G181" s="10" t="n">
        <v>127</v>
      </c>
      <c r="H181" s="10" t="n">
        <v>17</v>
      </c>
      <c r="I181" s="10" t="n">
        <v>491</v>
      </c>
      <c r="J181" s="10" t="n">
        <v>41784</v>
      </c>
      <c r="K181" s="11" t="n">
        <v>22740</v>
      </c>
      <c r="L181" s="12" t="n">
        <f aca="false">IF(COUNT(F181,G181)=2,F181+G181,"")</f>
        <v>1102</v>
      </c>
      <c r="M181" s="12" t="n">
        <f aca="false">IF(COUNT(E181,H181)=2,E181+H181,"")</f>
        <v>808</v>
      </c>
    </row>
    <row r="182" customFormat="false" ht="15" hidden="false" customHeight="false" outlineLevel="0" collapsed="false">
      <c r="A182" s="7" t="s">
        <v>281</v>
      </c>
      <c r="B182" s="7" t="s">
        <v>401</v>
      </c>
      <c r="C182" s="8" t="s">
        <v>402</v>
      </c>
      <c r="D182" s="9" t="str">
        <f aca="false">A182&amp;"|"&amp;B182</f>
        <v>Arkansas|Stone County</v>
      </c>
      <c r="E182" s="10" t="n">
        <v>717</v>
      </c>
      <c r="F182" s="10" t="n">
        <v>1094</v>
      </c>
      <c r="G182" s="10" t="n">
        <v>115</v>
      </c>
      <c r="H182" s="10" t="n">
        <v>17</v>
      </c>
      <c r="I182" s="10" t="n">
        <v>444</v>
      </c>
      <c r="J182" s="10" t="n">
        <v>38531</v>
      </c>
      <c r="K182" s="11" t="n">
        <v>12474</v>
      </c>
      <c r="L182" s="12" t="n">
        <f aca="false">IF(COUNT(F182,G182)=2,F182+G182,"")</f>
        <v>1209</v>
      </c>
      <c r="M182" s="12" t="n">
        <f aca="false">IF(COUNT(E182,H182)=2,E182+H182,"")</f>
        <v>734</v>
      </c>
    </row>
    <row r="183" customFormat="false" ht="15" hidden="false" customHeight="false" outlineLevel="0" collapsed="false">
      <c r="A183" s="7" t="s">
        <v>281</v>
      </c>
      <c r="B183" s="7" t="s">
        <v>403</v>
      </c>
      <c r="C183" s="8" t="s">
        <v>404</v>
      </c>
      <c r="D183" s="9" t="str">
        <f aca="false">A183&amp;"|"&amp;B183</f>
        <v>Arkansas|Union County</v>
      </c>
      <c r="E183" s="10" t="n">
        <v>825</v>
      </c>
      <c r="F183" s="10" t="n">
        <v>1199</v>
      </c>
      <c r="G183" s="10" t="n">
        <v>133</v>
      </c>
      <c r="H183" s="10" t="n">
        <v>17</v>
      </c>
      <c r="I183" s="10" t="n">
        <v>444</v>
      </c>
      <c r="J183" s="10" t="n">
        <v>50221</v>
      </c>
      <c r="K183" s="11" t="n">
        <v>38368</v>
      </c>
      <c r="L183" s="12" t="n">
        <f aca="false">IF(COUNT(F183,G183)=2,F183+G183,"")</f>
        <v>1332</v>
      </c>
      <c r="M183" s="12" t="n">
        <f aca="false">IF(COUNT(E183,H183)=2,E183+H183,"")</f>
        <v>842</v>
      </c>
    </row>
    <row r="184" customFormat="false" ht="15" hidden="false" customHeight="false" outlineLevel="0" collapsed="false">
      <c r="A184" s="7" t="s">
        <v>281</v>
      </c>
      <c r="B184" s="7" t="s">
        <v>405</v>
      </c>
      <c r="C184" s="8" t="s">
        <v>406</v>
      </c>
      <c r="D184" s="9" t="str">
        <f aca="false">A184&amp;"|"&amp;B184</f>
        <v>Arkansas|Van Buren County</v>
      </c>
      <c r="E184" s="10" t="n">
        <v>727</v>
      </c>
      <c r="F184" s="10" t="n">
        <v>1174</v>
      </c>
      <c r="G184" s="10" t="n">
        <v>117</v>
      </c>
      <c r="H184" s="10" t="n">
        <v>17</v>
      </c>
      <c r="I184" s="10" t="n">
        <v>444</v>
      </c>
      <c r="J184" s="10" t="n">
        <v>47266</v>
      </c>
      <c r="K184" s="11" t="n">
        <v>15936</v>
      </c>
      <c r="L184" s="12" t="n">
        <f aca="false">IF(COUNT(F184,G184)=2,F184+G184,"")</f>
        <v>1291</v>
      </c>
      <c r="M184" s="12" t="n">
        <f aca="false">IF(COUNT(E184,H184)=2,E184+H184,"")</f>
        <v>744</v>
      </c>
    </row>
    <row r="185" customFormat="false" ht="15" hidden="false" customHeight="false" outlineLevel="0" collapsed="false">
      <c r="A185" s="7" t="s">
        <v>281</v>
      </c>
      <c r="B185" s="7" t="s">
        <v>183</v>
      </c>
      <c r="C185" s="8" t="s">
        <v>407</v>
      </c>
      <c r="D185" s="9" t="str">
        <f aca="false">A185&amp;"|"&amp;B185</f>
        <v>Arkansas|Washington County</v>
      </c>
      <c r="E185" s="10" t="n">
        <v>1005</v>
      </c>
      <c r="F185" s="10" t="n">
        <v>1537</v>
      </c>
      <c r="G185" s="10" t="n">
        <v>162</v>
      </c>
      <c r="H185" s="10" t="n">
        <v>17</v>
      </c>
      <c r="I185" s="10" t="n">
        <v>639</v>
      </c>
      <c r="J185" s="10" t="n">
        <v>66426</v>
      </c>
      <c r="K185" s="11" t="n">
        <v>251863</v>
      </c>
      <c r="L185" s="12" t="n">
        <f aca="false">IF(COUNT(F185,G185)=2,F185+G185,"")</f>
        <v>1699</v>
      </c>
      <c r="M185" s="12" t="n">
        <f aca="false">IF(COUNT(E185,H185)=2,E185+H185,"")</f>
        <v>1022</v>
      </c>
    </row>
    <row r="186" customFormat="false" ht="15" hidden="false" customHeight="false" outlineLevel="0" collapsed="false">
      <c r="A186" s="7" t="s">
        <v>281</v>
      </c>
      <c r="B186" s="7" t="s">
        <v>408</v>
      </c>
      <c r="C186" s="8" t="s">
        <v>409</v>
      </c>
      <c r="D186" s="9" t="str">
        <f aca="false">A186&amp;"|"&amp;B186</f>
        <v>Arkansas|White County</v>
      </c>
      <c r="E186" s="10" t="n">
        <v>806</v>
      </c>
      <c r="F186" s="10" t="n">
        <v>1171</v>
      </c>
      <c r="G186" s="10" t="n">
        <v>130</v>
      </c>
      <c r="H186" s="10" t="n">
        <v>17</v>
      </c>
      <c r="I186" s="10" t="n">
        <v>444</v>
      </c>
      <c r="J186" s="10" t="n">
        <v>53435</v>
      </c>
      <c r="K186" s="11" t="n">
        <v>77395</v>
      </c>
      <c r="L186" s="12" t="n">
        <f aca="false">IF(COUNT(F186,G186)=2,F186+G186,"")</f>
        <v>1301</v>
      </c>
      <c r="M186" s="12" t="n">
        <f aca="false">IF(COUNT(E186,H186)=2,E186+H186,"")</f>
        <v>823</v>
      </c>
    </row>
    <row r="187" customFormat="false" ht="15" hidden="false" customHeight="false" outlineLevel="0" collapsed="false">
      <c r="A187" s="7" t="s">
        <v>281</v>
      </c>
      <c r="B187" s="7" t="s">
        <v>410</v>
      </c>
      <c r="C187" s="8" t="s">
        <v>411</v>
      </c>
      <c r="D187" s="9" t="str">
        <f aca="false">A187&amp;"|"&amp;B187</f>
        <v>Arkansas|Woodruff County</v>
      </c>
      <c r="E187" s="10" t="n">
        <v>595</v>
      </c>
      <c r="F187" s="10" t="n">
        <v>1201</v>
      </c>
      <c r="G187" s="10" t="n">
        <v>102</v>
      </c>
      <c r="H187" s="10" t="n">
        <v>17</v>
      </c>
      <c r="I187" s="10" t="n">
        <v>391</v>
      </c>
      <c r="J187" s="10" t="n">
        <v>49982</v>
      </c>
      <c r="K187" s="11" t="n">
        <v>6157</v>
      </c>
      <c r="L187" s="12" t="n">
        <f aca="false">IF(COUNT(F187,G187)=2,F187+G187,"")</f>
        <v>1303</v>
      </c>
      <c r="M187" s="12" t="n">
        <f aca="false">IF(COUNT(E187,H187)=2,E187+H187,"")</f>
        <v>612</v>
      </c>
    </row>
    <row r="188" customFormat="false" ht="15" hidden="false" customHeight="false" outlineLevel="0" collapsed="false">
      <c r="A188" s="7" t="s">
        <v>281</v>
      </c>
      <c r="B188" s="7" t="s">
        <v>412</v>
      </c>
      <c r="C188" s="8" t="s">
        <v>413</v>
      </c>
      <c r="D188" s="9" t="str">
        <f aca="false">A188&amp;"|"&amp;B188</f>
        <v>Arkansas|Yell County</v>
      </c>
      <c r="E188" s="10" t="n">
        <v>653</v>
      </c>
      <c r="F188" s="10" t="n">
        <v>1166</v>
      </c>
      <c r="G188" s="10" t="n">
        <v>105</v>
      </c>
      <c r="H188" s="10" t="n">
        <v>17</v>
      </c>
      <c r="I188" s="10" t="n">
        <v>444</v>
      </c>
      <c r="J188" s="10" t="n">
        <v>58870</v>
      </c>
      <c r="K188" s="11" t="n">
        <v>20195</v>
      </c>
      <c r="L188" s="12" t="n">
        <f aca="false">IF(COUNT(F188,G188)=2,F188+G188,"")</f>
        <v>1271</v>
      </c>
      <c r="M188" s="12" t="n">
        <f aca="false">IF(COUNT(E188,H188)=2,E188+H188,"")</f>
        <v>670</v>
      </c>
    </row>
    <row r="189" customFormat="false" ht="15" hidden="false" customHeight="false" outlineLevel="0" collapsed="false">
      <c r="A189" s="7" t="s">
        <v>414</v>
      </c>
      <c r="B189" s="7" t="s">
        <v>415</v>
      </c>
      <c r="C189" s="8" t="s">
        <v>416</v>
      </c>
      <c r="D189" s="9" t="str">
        <f aca="false">A189&amp;"|"&amp;B189</f>
        <v>California|Alameda County</v>
      </c>
      <c r="E189" s="10" t="n">
        <v>2318</v>
      </c>
      <c r="F189" s="10" t="n">
        <v>3702</v>
      </c>
      <c r="G189" s="10" t="n">
        <v>146</v>
      </c>
      <c r="H189" s="10" t="n">
        <v>14</v>
      </c>
      <c r="I189" s="10" t="n">
        <v>2236</v>
      </c>
      <c r="J189" s="10" t="n">
        <v>126240</v>
      </c>
      <c r="K189" s="11" t="n">
        <v>1651949</v>
      </c>
      <c r="L189" s="12" t="n">
        <f aca="false">IF(COUNT(F189,G189)=2,F189+G189,"")</f>
        <v>3848</v>
      </c>
      <c r="M189" s="12" t="n">
        <f aca="false">IF(COUNT(E189,H189)=2,E189+H189,"")</f>
        <v>2332</v>
      </c>
    </row>
    <row r="190" customFormat="false" ht="15" hidden="false" customHeight="false" outlineLevel="0" collapsed="false">
      <c r="A190" s="7" t="s">
        <v>414</v>
      </c>
      <c r="B190" s="7" t="s">
        <v>417</v>
      </c>
      <c r="C190" s="8" t="s">
        <v>418</v>
      </c>
      <c r="D190" s="9" t="str">
        <f aca="false">A190&amp;"|"&amp;B190</f>
        <v>California|Alpine County</v>
      </c>
      <c r="E190" s="10"/>
      <c r="F190" s="10" t="n">
        <v>2353</v>
      </c>
      <c r="G190" s="10"/>
      <c r="H190" s="10" t="n">
        <v>14</v>
      </c>
      <c r="I190" s="10" t="n">
        <v>1542</v>
      </c>
      <c r="J190" s="10" t="n">
        <v>110781</v>
      </c>
      <c r="K190" s="11" t="n">
        <v>1695</v>
      </c>
      <c r="L190" s="12" t="str">
        <f aca="false">IF(COUNT(F190,G190)=2,F190+G190,"")</f>
        <v/>
      </c>
      <c r="M190" s="12" t="str">
        <f aca="false">IF(COUNT(E190,H190)=2,E190+H190,"")</f>
        <v/>
      </c>
    </row>
    <row r="191" customFormat="false" ht="15" hidden="false" customHeight="false" outlineLevel="0" collapsed="false">
      <c r="A191" s="7" t="s">
        <v>414</v>
      </c>
      <c r="B191" s="7" t="s">
        <v>419</v>
      </c>
      <c r="C191" s="8" t="s">
        <v>420</v>
      </c>
      <c r="D191" s="9" t="str">
        <f aca="false">A191&amp;"|"&amp;B191</f>
        <v>California|Amador County</v>
      </c>
      <c r="E191" s="10" t="n">
        <v>1380</v>
      </c>
      <c r="F191" s="10" t="n">
        <v>2221</v>
      </c>
      <c r="G191" s="10" t="n">
        <v>87</v>
      </c>
      <c r="H191" s="10" t="n">
        <v>14</v>
      </c>
      <c r="I191" s="10" t="n">
        <v>1018</v>
      </c>
      <c r="J191" s="10" t="n">
        <v>81526</v>
      </c>
      <c r="K191" s="11" t="n">
        <v>41029</v>
      </c>
      <c r="L191" s="12" t="n">
        <f aca="false">IF(COUNT(F191,G191)=2,F191+G191,"")</f>
        <v>2308</v>
      </c>
      <c r="M191" s="12" t="n">
        <f aca="false">IF(COUNT(E191,H191)=2,E191+H191,"")</f>
        <v>1394</v>
      </c>
    </row>
    <row r="192" customFormat="false" ht="15" hidden="false" customHeight="false" outlineLevel="0" collapsed="false">
      <c r="A192" s="7" t="s">
        <v>414</v>
      </c>
      <c r="B192" s="7" t="s">
        <v>421</v>
      </c>
      <c r="C192" s="8" t="s">
        <v>422</v>
      </c>
      <c r="D192" s="9" t="str">
        <f aca="false">A192&amp;"|"&amp;B192</f>
        <v>California|Butte County</v>
      </c>
      <c r="E192" s="10" t="n">
        <v>1369</v>
      </c>
      <c r="F192" s="10" t="n">
        <v>2062</v>
      </c>
      <c r="G192" s="10" t="n">
        <v>87</v>
      </c>
      <c r="H192" s="10" t="n">
        <v>14</v>
      </c>
      <c r="I192" s="10" t="n">
        <v>1534</v>
      </c>
      <c r="J192" s="10" t="n">
        <v>68574</v>
      </c>
      <c r="K192" s="11" t="n">
        <v>209470</v>
      </c>
      <c r="L192" s="12" t="n">
        <f aca="false">IF(COUNT(F192,G192)=2,F192+G192,"")</f>
        <v>2149</v>
      </c>
      <c r="M192" s="12" t="n">
        <f aca="false">IF(COUNT(E192,H192)=2,E192+H192,"")</f>
        <v>1383</v>
      </c>
    </row>
    <row r="193" customFormat="false" ht="15" hidden="false" customHeight="false" outlineLevel="0" collapsed="false">
      <c r="A193" s="7" t="s">
        <v>414</v>
      </c>
      <c r="B193" s="7" t="s">
        <v>423</v>
      </c>
      <c r="C193" s="8" t="s">
        <v>424</v>
      </c>
      <c r="D193" s="9" t="str">
        <f aca="false">A193&amp;"|"&amp;B193</f>
        <v>California|Calaveras County</v>
      </c>
      <c r="E193" s="10" t="n">
        <v>1615</v>
      </c>
      <c r="F193" s="10" t="n">
        <v>2278</v>
      </c>
      <c r="G193" s="10" t="n">
        <v>102</v>
      </c>
      <c r="H193" s="10" t="n">
        <v>14</v>
      </c>
      <c r="I193" s="10" t="n">
        <v>1261</v>
      </c>
      <c r="J193" s="10" t="n">
        <v>79877</v>
      </c>
      <c r="K193" s="11" t="n">
        <v>45995</v>
      </c>
      <c r="L193" s="12" t="n">
        <f aca="false">IF(COUNT(F193,G193)=2,F193+G193,"")</f>
        <v>2380</v>
      </c>
      <c r="M193" s="12" t="n">
        <f aca="false">IF(COUNT(E193,H193)=2,E193+H193,"")</f>
        <v>1629</v>
      </c>
    </row>
    <row r="194" customFormat="false" ht="15" hidden="false" customHeight="false" outlineLevel="0" collapsed="false">
      <c r="A194" s="7" t="s">
        <v>414</v>
      </c>
      <c r="B194" s="7" t="s">
        <v>425</v>
      </c>
      <c r="C194" s="8" t="s">
        <v>426</v>
      </c>
      <c r="D194" s="9" t="str">
        <f aca="false">A194&amp;"|"&amp;B194</f>
        <v>California|Colusa County</v>
      </c>
      <c r="E194" s="10" t="n">
        <v>1139</v>
      </c>
      <c r="F194" s="10" t="n">
        <v>1952</v>
      </c>
      <c r="G194" s="10" t="n">
        <v>87</v>
      </c>
      <c r="H194" s="10" t="n">
        <v>14</v>
      </c>
      <c r="I194" s="10" t="n">
        <v>1147</v>
      </c>
      <c r="J194" s="10" t="n">
        <v>75149</v>
      </c>
      <c r="K194" s="11" t="n">
        <v>21895</v>
      </c>
      <c r="L194" s="12" t="n">
        <f aca="false">IF(COUNT(F194,G194)=2,F194+G194,"")</f>
        <v>2039</v>
      </c>
      <c r="M194" s="12" t="n">
        <f aca="false">IF(COUNT(E194,H194)=2,E194+H194,"")</f>
        <v>1153</v>
      </c>
    </row>
    <row r="195" customFormat="false" ht="15" hidden="false" customHeight="false" outlineLevel="0" collapsed="false">
      <c r="A195" s="7" t="s">
        <v>414</v>
      </c>
      <c r="B195" s="7" t="s">
        <v>427</v>
      </c>
      <c r="C195" s="8" t="s">
        <v>428</v>
      </c>
      <c r="D195" s="9" t="str">
        <f aca="false">A195&amp;"|"&amp;B195</f>
        <v>California|Contra Costa County</v>
      </c>
      <c r="E195" s="10" t="n">
        <v>2322</v>
      </c>
      <c r="F195" s="10" t="n">
        <v>3337</v>
      </c>
      <c r="G195" s="10" t="n">
        <v>146</v>
      </c>
      <c r="H195" s="10" t="n">
        <v>14</v>
      </c>
      <c r="I195" s="10" t="n">
        <v>2088</v>
      </c>
      <c r="J195" s="10" t="n">
        <v>125727</v>
      </c>
      <c r="K195" s="11" t="n">
        <v>1161458</v>
      </c>
      <c r="L195" s="12" t="n">
        <f aca="false">IF(COUNT(F195,G195)=2,F195+G195,"")</f>
        <v>3483</v>
      </c>
      <c r="M195" s="12" t="n">
        <f aca="false">IF(COUNT(E195,H195)=2,E195+H195,"")</f>
        <v>2336</v>
      </c>
    </row>
    <row r="196" customFormat="false" ht="15" hidden="false" customHeight="false" outlineLevel="0" collapsed="false">
      <c r="A196" s="7" t="s">
        <v>414</v>
      </c>
      <c r="B196" s="7" t="s">
        <v>429</v>
      </c>
      <c r="C196" s="8" t="s">
        <v>430</v>
      </c>
      <c r="D196" s="9" t="str">
        <f aca="false">A196&amp;"|"&amp;B196</f>
        <v>California|Del Norte County</v>
      </c>
      <c r="E196" s="10" t="n">
        <v>1182</v>
      </c>
      <c r="F196" s="10" t="n">
        <v>1667</v>
      </c>
      <c r="G196" s="10" t="n">
        <v>87</v>
      </c>
      <c r="H196" s="10" t="n">
        <v>14</v>
      </c>
      <c r="I196" s="10" t="n">
        <v>973</v>
      </c>
      <c r="J196" s="10" t="n">
        <v>66780</v>
      </c>
      <c r="K196" s="11" t="n">
        <v>27293</v>
      </c>
      <c r="L196" s="12" t="n">
        <f aca="false">IF(COUNT(F196,G196)=2,F196+G196,"")</f>
        <v>1754</v>
      </c>
      <c r="M196" s="12" t="n">
        <f aca="false">IF(COUNT(E196,H196)=2,E196+H196,"")</f>
        <v>1196</v>
      </c>
    </row>
    <row r="197" customFormat="false" ht="15" hidden="false" customHeight="false" outlineLevel="0" collapsed="false">
      <c r="A197" s="7" t="s">
        <v>414</v>
      </c>
      <c r="B197" s="7" t="s">
        <v>431</v>
      </c>
      <c r="C197" s="8" t="s">
        <v>432</v>
      </c>
      <c r="D197" s="9" t="str">
        <f aca="false">A197&amp;"|"&amp;B197</f>
        <v>California|El Dorado County</v>
      </c>
      <c r="E197" s="10" t="n">
        <v>1626</v>
      </c>
      <c r="F197" s="10" t="n">
        <v>2884</v>
      </c>
      <c r="G197" s="10" t="n">
        <v>102</v>
      </c>
      <c r="H197" s="10" t="n">
        <v>14</v>
      </c>
      <c r="I197" s="10" t="n">
        <v>1950</v>
      </c>
      <c r="J197" s="10" t="n">
        <v>106190</v>
      </c>
      <c r="K197" s="11" t="n">
        <v>192299</v>
      </c>
      <c r="L197" s="12" t="n">
        <f aca="false">IF(COUNT(F197,G197)=2,F197+G197,"")</f>
        <v>2986</v>
      </c>
      <c r="M197" s="12" t="n">
        <f aca="false">IF(COUNT(E197,H197)=2,E197+H197,"")</f>
        <v>1640</v>
      </c>
    </row>
    <row r="198" customFormat="false" ht="15" hidden="false" customHeight="false" outlineLevel="0" collapsed="false">
      <c r="A198" s="7" t="s">
        <v>414</v>
      </c>
      <c r="B198" s="7" t="s">
        <v>433</v>
      </c>
      <c r="C198" s="8" t="s">
        <v>434</v>
      </c>
      <c r="D198" s="9" t="str">
        <f aca="false">A198&amp;"|"&amp;B198</f>
        <v>California|Fresno County</v>
      </c>
      <c r="E198" s="10" t="n">
        <v>1300</v>
      </c>
      <c r="F198" s="10" t="n">
        <v>1981</v>
      </c>
      <c r="G198" s="10" t="n">
        <v>87</v>
      </c>
      <c r="H198" s="10" t="n">
        <v>14</v>
      </c>
      <c r="I198" s="10" t="n">
        <v>1801</v>
      </c>
      <c r="J198" s="10" t="n">
        <v>71434</v>
      </c>
      <c r="K198" s="11" t="n">
        <v>1012152</v>
      </c>
      <c r="L198" s="12" t="n">
        <f aca="false">IF(COUNT(F198,G198)=2,F198+G198,"")</f>
        <v>2068</v>
      </c>
      <c r="M198" s="12" t="n">
        <f aca="false">IF(COUNT(E198,H198)=2,E198+H198,"")</f>
        <v>1314</v>
      </c>
    </row>
    <row r="199" customFormat="false" ht="15" hidden="false" customHeight="false" outlineLevel="0" collapsed="false">
      <c r="A199" s="7" t="s">
        <v>414</v>
      </c>
      <c r="B199" s="7" t="s">
        <v>435</v>
      </c>
      <c r="C199" s="8" t="s">
        <v>436</v>
      </c>
      <c r="D199" s="9" t="str">
        <f aca="false">A199&amp;"|"&amp;B199</f>
        <v>California|Glenn County</v>
      </c>
      <c r="E199" s="10" t="n">
        <v>1103</v>
      </c>
      <c r="F199" s="10" t="n">
        <v>1745</v>
      </c>
      <c r="G199" s="10" t="n">
        <v>87</v>
      </c>
      <c r="H199" s="10" t="n">
        <v>14</v>
      </c>
      <c r="I199" s="10" t="n">
        <v>1032</v>
      </c>
      <c r="J199" s="10" t="n">
        <v>70487</v>
      </c>
      <c r="K199" s="11" t="n">
        <v>28623</v>
      </c>
      <c r="L199" s="12" t="n">
        <f aca="false">IF(COUNT(F199,G199)=2,F199+G199,"")</f>
        <v>1832</v>
      </c>
      <c r="M199" s="12" t="n">
        <f aca="false">IF(COUNT(E199,H199)=2,E199+H199,"")</f>
        <v>1117</v>
      </c>
    </row>
    <row r="200" customFormat="false" ht="15" hidden="false" customHeight="false" outlineLevel="0" collapsed="false">
      <c r="A200" s="7" t="s">
        <v>414</v>
      </c>
      <c r="B200" s="7" t="s">
        <v>437</v>
      </c>
      <c r="C200" s="8" t="s">
        <v>438</v>
      </c>
      <c r="D200" s="9" t="str">
        <f aca="false">A200&amp;"|"&amp;B200</f>
        <v>California|Humboldt County</v>
      </c>
      <c r="E200" s="10" t="n">
        <v>1249</v>
      </c>
      <c r="F200" s="10" t="n">
        <v>2063</v>
      </c>
      <c r="G200" s="10" t="n">
        <v>87</v>
      </c>
      <c r="H200" s="10" t="n">
        <v>14</v>
      </c>
      <c r="I200" s="10" t="n">
        <v>1587</v>
      </c>
      <c r="J200" s="10" t="n">
        <v>61135</v>
      </c>
      <c r="K200" s="11" t="n">
        <v>135418</v>
      </c>
      <c r="L200" s="12" t="n">
        <f aca="false">IF(COUNT(F200,G200)=2,F200+G200,"")</f>
        <v>2150</v>
      </c>
      <c r="M200" s="12" t="n">
        <f aca="false">IF(COUNT(E200,H200)=2,E200+H200,"")</f>
        <v>1263</v>
      </c>
    </row>
    <row r="201" customFormat="false" ht="15" hidden="false" customHeight="false" outlineLevel="0" collapsed="false">
      <c r="A201" s="7" t="s">
        <v>414</v>
      </c>
      <c r="B201" s="7" t="s">
        <v>439</v>
      </c>
      <c r="C201" s="8" t="s">
        <v>440</v>
      </c>
      <c r="D201" s="9" t="str">
        <f aca="false">A201&amp;"|"&amp;B201</f>
        <v>California|Imperial County</v>
      </c>
      <c r="E201" s="10" t="n">
        <v>1012</v>
      </c>
      <c r="F201" s="10" t="n">
        <v>1728</v>
      </c>
      <c r="G201" s="10" t="n">
        <v>87</v>
      </c>
      <c r="H201" s="10" t="n">
        <v>14</v>
      </c>
      <c r="I201" s="10" t="n">
        <v>961</v>
      </c>
      <c r="J201" s="10" t="n">
        <v>56393</v>
      </c>
      <c r="K201" s="11" t="n">
        <v>179319</v>
      </c>
      <c r="L201" s="12" t="n">
        <f aca="false">IF(COUNT(F201,G201)=2,F201+G201,"")</f>
        <v>1815</v>
      </c>
      <c r="M201" s="12" t="n">
        <f aca="false">IF(COUNT(E201,H201)=2,E201+H201,"")</f>
        <v>1026</v>
      </c>
    </row>
    <row r="202" customFormat="false" ht="15" hidden="false" customHeight="false" outlineLevel="0" collapsed="false">
      <c r="A202" s="7" t="s">
        <v>414</v>
      </c>
      <c r="B202" s="7" t="s">
        <v>441</v>
      </c>
      <c r="C202" s="8" t="s">
        <v>442</v>
      </c>
      <c r="D202" s="9" t="str">
        <f aca="false">A202&amp;"|"&amp;B202</f>
        <v>California|Inyo County</v>
      </c>
      <c r="E202" s="10" t="n">
        <v>1140</v>
      </c>
      <c r="F202" s="10" t="n">
        <v>2167</v>
      </c>
      <c r="G202" s="10" t="n">
        <v>87</v>
      </c>
      <c r="H202" s="10" t="n">
        <v>14</v>
      </c>
      <c r="I202" s="10" t="n">
        <v>1564</v>
      </c>
      <c r="J202" s="10" t="n">
        <v>72432</v>
      </c>
      <c r="K202" s="11" t="n">
        <v>18803</v>
      </c>
      <c r="L202" s="12" t="n">
        <f aca="false">IF(COUNT(F202,G202)=2,F202+G202,"")</f>
        <v>2254</v>
      </c>
      <c r="M202" s="12" t="n">
        <f aca="false">IF(COUNT(E202,H202)=2,E202+H202,"")</f>
        <v>1154</v>
      </c>
    </row>
    <row r="203" customFormat="false" ht="15" hidden="false" customHeight="false" outlineLevel="0" collapsed="false">
      <c r="A203" s="7" t="s">
        <v>414</v>
      </c>
      <c r="B203" s="7" t="s">
        <v>443</v>
      </c>
      <c r="C203" s="8" t="s">
        <v>444</v>
      </c>
      <c r="D203" s="9" t="str">
        <f aca="false">A203&amp;"|"&amp;B203</f>
        <v>California|Kern County</v>
      </c>
      <c r="E203" s="10" t="n">
        <v>1220</v>
      </c>
      <c r="F203" s="10" t="n">
        <v>1901</v>
      </c>
      <c r="G203" s="10" t="n">
        <v>87</v>
      </c>
      <c r="H203" s="10" t="n">
        <v>14</v>
      </c>
      <c r="I203" s="10" t="n">
        <v>1528</v>
      </c>
      <c r="J203" s="10" t="n">
        <v>67660</v>
      </c>
      <c r="K203" s="11" t="n">
        <v>910433</v>
      </c>
      <c r="L203" s="12" t="n">
        <f aca="false">IF(COUNT(F203,G203)=2,F203+G203,"")</f>
        <v>1988</v>
      </c>
      <c r="M203" s="12" t="n">
        <f aca="false">IF(COUNT(E203,H203)=2,E203+H203,"")</f>
        <v>1234</v>
      </c>
    </row>
    <row r="204" customFormat="false" ht="15" hidden="false" customHeight="false" outlineLevel="0" collapsed="false">
      <c r="A204" s="7" t="s">
        <v>414</v>
      </c>
      <c r="B204" s="7" t="s">
        <v>445</v>
      </c>
      <c r="C204" s="8" t="s">
        <v>446</v>
      </c>
      <c r="D204" s="9" t="str">
        <f aca="false">A204&amp;"|"&amp;B204</f>
        <v>California|Kings County</v>
      </c>
      <c r="E204" s="10" t="n">
        <v>1228</v>
      </c>
      <c r="F204" s="10" t="n">
        <v>1781</v>
      </c>
      <c r="G204" s="10" t="n">
        <v>87</v>
      </c>
      <c r="H204" s="10" t="n">
        <v>14</v>
      </c>
      <c r="I204" s="10" t="n">
        <v>1129</v>
      </c>
      <c r="J204" s="10" t="n">
        <v>68750</v>
      </c>
      <c r="K204" s="11" t="n">
        <v>152830</v>
      </c>
      <c r="L204" s="12" t="n">
        <f aca="false">IF(COUNT(F204,G204)=2,F204+G204,"")</f>
        <v>1868</v>
      </c>
      <c r="M204" s="12" t="n">
        <f aca="false">IF(COUNT(E204,H204)=2,E204+H204,"")</f>
        <v>1242</v>
      </c>
    </row>
    <row r="205" customFormat="false" ht="15" hidden="false" customHeight="false" outlineLevel="0" collapsed="false">
      <c r="A205" s="7" t="s">
        <v>414</v>
      </c>
      <c r="B205" s="7" t="s">
        <v>447</v>
      </c>
      <c r="C205" s="8" t="s">
        <v>448</v>
      </c>
      <c r="D205" s="9" t="str">
        <f aca="false">A205&amp;"|"&amp;B205</f>
        <v>California|Lake County</v>
      </c>
      <c r="E205" s="10" t="n">
        <v>1292</v>
      </c>
      <c r="F205" s="10" t="n">
        <v>1831</v>
      </c>
      <c r="G205" s="10" t="n">
        <v>87</v>
      </c>
      <c r="H205" s="10" t="n">
        <v>14</v>
      </c>
      <c r="I205" s="10" t="n">
        <v>1133</v>
      </c>
      <c r="J205" s="10" t="n">
        <v>58738</v>
      </c>
      <c r="K205" s="11" t="n">
        <v>68139</v>
      </c>
      <c r="L205" s="12" t="n">
        <f aca="false">IF(COUNT(F205,G205)=2,F205+G205,"")</f>
        <v>1918</v>
      </c>
      <c r="M205" s="12" t="n">
        <f aca="false">IF(COUNT(E205,H205)=2,E205+H205,"")</f>
        <v>1306</v>
      </c>
    </row>
    <row r="206" customFormat="false" ht="15" hidden="false" customHeight="false" outlineLevel="0" collapsed="false">
      <c r="A206" s="7" t="s">
        <v>414</v>
      </c>
      <c r="B206" s="7" t="s">
        <v>449</v>
      </c>
      <c r="C206" s="8" t="s">
        <v>450</v>
      </c>
      <c r="D206" s="9" t="str">
        <f aca="false">A206&amp;"|"&amp;B206</f>
        <v>California|Lassen County</v>
      </c>
      <c r="E206" s="10" t="n">
        <v>1043</v>
      </c>
      <c r="F206" s="10" t="n">
        <v>1746</v>
      </c>
      <c r="G206" s="10" t="n">
        <v>87</v>
      </c>
      <c r="H206" s="10" t="n">
        <v>14</v>
      </c>
      <c r="I206" s="10" t="n">
        <v>973</v>
      </c>
      <c r="J206" s="10" t="n">
        <v>64395</v>
      </c>
      <c r="K206" s="11" t="n">
        <v>31177</v>
      </c>
      <c r="L206" s="12" t="n">
        <f aca="false">IF(COUNT(F206,G206)=2,F206+G206,"")</f>
        <v>1833</v>
      </c>
      <c r="M206" s="12" t="n">
        <f aca="false">IF(COUNT(E206,H206)=2,E206+H206,"")</f>
        <v>1057</v>
      </c>
    </row>
    <row r="207" customFormat="false" ht="15" hidden="false" customHeight="false" outlineLevel="0" collapsed="false">
      <c r="A207" s="7" t="s">
        <v>414</v>
      </c>
      <c r="B207" s="7" t="s">
        <v>451</v>
      </c>
      <c r="C207" s="8" t="s">
        <v>452</v>
      </c>
      <c r="D207" s="9" t="str">
        <f aca="false">A207&amp;"|"&amp;B207</f>
        <v>California|Los Angeles County</v>
      </c>
      <c r="E207" s="10" t="n">
        <v>1893</v>
      </c>
      <c r="F207" s="10" t="n">
        <v>3076</v>
      </c>
      <c r="G207" s="10" t="n">
        <v>119</v>
      </c>
      <c r="H207" s="10" t="n">
        <v>14</v>
      </c>
      <c r="I207" s="10" t="n">
        <v>1114</v>
      </c>
      <c r="J207" s="10" t="n">
        <v>87760</v>
      </c>
      <c r="K207" s="11" t="n">
        <v>9848406</v>
      </c>
      <c r="L207" s="12" t="n">
        <f aca="false">IF(COUNT(F207,G207)=2,F207+G207,"")</f>
        <v>3195</v>
      </c>
      <c r="M207" s="12" t="n">
        <f aca="false">IF(COUNT(E207,H207)=2,E207+H207,"")</f>
        <v>1907</v>
      </c>
    </row>
    <row r="208" customFormat="false" ht="15" hidden="false" customHeight="false" outlineLevel="0" collapsed="false">
      <c r="A208" s="7" t="s">
        <v>414</v>
      </c>
      <c r="B208" s="7" t="s">
        <v>453</v>
      </c>
      <c r="C208" s="8" t="s">
        <v>454</v>
      </c>
      <c r="D208" s="9" t="str">
        <f aca="false">A208&amp;"|"&amp;B208</f>
        <v>California|Madera County</v>
      </c>
      <c r="E208" s="10" t="n">
        <v>1307</v>
      </c>
      <c r="F208" s="10" t="n">
        <v>1950</v>
      </c>
      <c r="G208" s="10" t="n">
        <v>87</v>
      </c>
      <c r="H208" s="10" t="n">
        <v>14</v>
      </c>
      <c r="I208" s="10" t="n">
        <v>1437</v>
      </c>
      <c r="J208" s="10" t="n">
        <v>75496</v>
      </c>
      <c r="K208" s="11" t="n">
        <v>158790</v>
      </c>
      <c r="L208" s="12" t="n">
        <f aca="false">IF(COUNT(F208,G208)=2,F208+G208,"")</f>
        <v>2037</v>
      </c>
      <c r="M208" s="12" t="n">
        <f aca="false">IF(COUNT(E208,H208)=2,E208+H208,"")</f>
        <v>1321</v>
      </c>
    </row>
    <row r="209" customFormat="false" ht="15" hidden="false" customHeight="false" outlineLevel="0" collapsed="false">
      <c r="A209" s="7" t="s">
        <v>414</v>
      </c>
      <c r="B209" s="7" t="s">
        <v>455</v>
      </c>
      <c r="C209" s="8" t="s">
        <v>456</v>
      </c>
      <c r="D209" s="9" t="str">
        <f aca="false">A209&amp;"|"&amp;B209</f>
        <v>California|Marin County</v>
      </c>
      <c r="E209" s="10" t="n">
        <v>2584</v>
      </c>
      <c r="F209" s="10" t="n">
        <v>4001</v>
      </c>
      <c r="G209" s="10" t="n">
        <v>163</v>
      </c>
      <c r="H209" s="10" t="n">
        <v>14</v>
      </c>
      <c r="I209" s="10" t="n">
        <v>2375</v>
      </c>
      <c r="J209" s="10" t="n">
        <v>142785</v>
      </c>
      <c r="K209" s="11" t="n">
        <v>258765</v>
      </c>
      <c r="L209" s="12" t="n">
        <f aca="false">IF(COUNT(F209,G209)=2,F209+G209,"")</f>
        <v>4164</v>
      </c>
      <c r="M209" s="12" t="n">
        <f aca="false">IF(COUNT(E209,H209)=2,E209+H209,"")</f>
        <v>2598</v>
      </c>
    </row>
    <row r="210" customFormat="false" ht="15" hidden="false" customHeight="false" outlineLevel="0" collapsed="false">
      <c r="A210" s="7" t="s">
        <v>414</v>
      </c>
      <c r="B210" s="7" t="s">
        <v>457</v>
      </c>
      <c r="C210" s="8" t="s">
        <v>458</v>
      </c>
      <c r="D210" s="9" t="str">
        <f aca="false">A210&amp;"|"&amp;B210</f>
        <v>California|Mariposa County</v>
      </c>
      <c r="E210" s="10" t="n">
        <v>1268</v>
      </c>
      <c r="F210" s="10" t="n">
        <v>1992</v>
      </c>
      <c r="G210" s="10" t="n">
        <v>87</v>
      </c>
      <c r="H210" s="10" t="n">
        <v>14</v>
      </c>
      <c r="I210" s="10" t="n">
        <v>1102</v>
      </c>
      <c r="J210" s="10" t="n">
        <v>65378</v>
      </c>
      <c r="K210" s="11" t="n">
        <v>17060</v>
      </c>
      <c r="L210" s="12" t="n">
        <f aca="false">IF(COUNT(F210,G210)=2,F210+G210,"")</f>
        <v>2079</v>
      </c>
      <c r="M210" s="12" t="n">
        <f aca="false">IF(COUNT(E210,H210)=2,E210+H210,"")</f>
        <v>1282</v>
      </c>
    </row>
    <row r="211" customFormat="false" ht="15" hidden="false" customHeight="false" outlineLevel="0" collapsed="false">
      <c r="A211" s="7" t="s">
        <v>414</v>
      </c>
      <c r="B211" s="7" t="s">
        <v>459</v>
      </c>
      <c r="C211" s="8" t="s">
        <v>460</v>
      </c>
      <c r="D211" s="9" t="str">
        <f aca="false">A211&amp;"|"&amp;B211</f>
        <v>California|Mendocino County</v>
      </c>
      <c r="E211" s="10" t="n">
        <v>1325</v>
      </c>
      <c r="F211" s="10" t="n">
        <v>2264</v>
      </c>
      <c r="G211" s="10" t="n">
        <v>87</v>
      </c>
      <c r="H211" s="10" t="n">
        <v>14</v>
      </c>
      <c r="I211" s="10" t="n">
        <v>1205</v>
      </c>
      <c r="J211" s="10" t="n">
        <v>64688</v>
      </c>
      <c r="K211" s="11" t="n">
        <v>90709</v>
      </c>
      <c r="L211" s="12" t="n">
        <f aca="false">IF(COUNT(F211,G211)=2,F211+G211,"")</f>
        <v>2351</v>
      </c>
      <c r="M211" s="12" t="n">
        <f aca="false">IF(COUNT(E211,H211)=2,E211+H211,"")</f>
        <v>1339</v>
      </c>
    </row>
    <row r="212" customFormat="false" ht="15" hidden="false" customHeight="false" outlineLevel="0" collapsed="false">
      <c r="A212" s="7" t="s">
        <v>414</v>
      </c>
      <c r="B212" s="7" t="s">
        <v>461</v>
      </c>
      <c r="C212" s="8" t="s">
        <v>462</v>
      </c>
      <c r="D212" s="9" t="str">
        <f aca="false">A212&amp;"|"&amp;B212</f>
        <v>California|Merced County</v>
      </c>
      <c r="E212" s="10" t="n">
        <v>1284</v>
      </c>
      <c r="F212" s="10" t="n">
        <v>1853</v>
      </c>
      <c r="G212" s="10" t="n">
        <v>87</v>
      </c>
      <c r="H212" s="10" t="n">
        <v>14</v>
      </c>
      <c r="I212" s="10" t="n">
        <v>1060</v>
      </c>
      <c r="J212" s="10" t="n">
        <v>65044</v>
      </c>
      <c r="K212" s="11" t="n">
        <v>285597</v>
      </c>
      <c r="L212" s="12" t="n">
        <f aca="false">IF(COUNT(F212,G212)=2,F212+G212,"")</f>
        <v>1940</v>
      </c>
      <c r="M212" s="12" t="n">
        <f aca="false">IF(COUNT(E212,H212)=2,E212+H212,"")</f>
        <v>1298</v>
      </c>
    </row>
    <row r="213" customFormat="false" ht="15" hidden="false" customHeight="false" outlineLevel="0" collapsed="false">
      <c r="A213" s="7" t="s">
        <v>414</v>
      </c>
      <c r="B213" s="7" t="s">
        <v>463</v>
      </c>
      <c r="C213" s="8" t="s">
        <v>464</v>
      </c>
      <c r="D213" s="9" t="str">
        <f aca="false">A213&amp;"|"&amp;B213</f>
        <v>California|Modoc County</v>
      </c>
      <c r="E213" s="10" t="n">
        <v>818</v>
      </c>
      <c r="F213" s="10" t="n">
        <v>1442</v>
      </c>
      <c r="G213" s="10" t="n">
        <v>87</v>
      </c>
      <c r="H213" s="10" t="n">
        <v>14</v>
      </c>
      <c r="I213" s="10" t="n">
        <v>973</v>
      </c>
      <c r="J213" s="10" t="n">
        <v>56648</v>
      </c>
      <c r="K213" s="11" t="n">
        <v>8646</v>
      </c>
      <c r="L213" s="12" t="n">
        <f aca="false">IF(COUNT(F213,G213)=2,F213+G213,"")</f>
        <v>1529</v>
      </c>
      <c r="M213" s="12" t="n">
        <f aca="false">IF(COUNT(E213,H213)=2,E213+H213,"")</f>
        <v>832</v>
      </c>
    </row>
    <row r="214" customFormat="false" ht="15" hidden="false" customHeight="false" outlineLevel="0" collapsed="false">
      <c r="A214" s="7" t="s">
        <v>414</v>
      </c>
      <c r="B214" s="7" t="s">
        <v>465</v>
      </c>
      <c r="C214" s="8" t="s">
        <v>466</v>
      </c>
      <c r="D214" s="9" t="str">
        <f aca="false">A214&amp;"|"&amp;B214</f>
        <v>California|Mono County</v>
      </c>
      <c r="E214" s="10" t="n">
        <v>1593</v>
      </c>
      <c r="F214" s="10" t="n">
        <v>2609</v>
      </c>
      <c r="G214" s="10" t="n">
        <v>100</v>
      </c>
      <c r="H214" s="10" t="n">
        <v>14</v>
      </c>
      <c r="I214" s="10" t="n">
        <v>1603</v>
      </c>
      <c r="J214" s="10" t="n">
        <v>86953</v>
      </c>
      <c r="K214" s="11" t="n">
        <v>13169</v>
      </c>
      <c r="L214" s="12" t="n">
        <f aca="false">IF(COUNT(F214,G214)=2,F214+G214,"")</f>
        <v>2709</v>
      </c>
      <c r="M214" s="12" t="n">
        <f aca="false">IF(COUNT(E214,H214)=2,E214+H214,"")</f>
        <v>1607</v>
      </c>
    </row>
    <row r="215" customFormat="false" ht="15" hidden="false" customHeight="false" outlineLevel="0" collapsed="false">
      <c r="A215" s="7" t="s">
        <v>414</v>
      </c>
      <c r="B215" s="7" t="s">
        <v>467</v>
      </c>
      <c r="C215" s="8" t="s">
        <v>468</v>
      </c>
      <c r="D215" s="9" t="str">
        <f aca="false">A215&amp;"|"&amp;B215</f>
        <v>California|Monterey County</v>
      </c>
      <c r="E215" s="10" t="n">
        <v>1995</v>
      </c>
      <c r="F215" s="10" t="n">
        <v>2776</v>
      </c>
      <c r="G215" s="10" t="n">
        <v>126</v>
      </c>
      <c r="H215" s="10" t="n">
        <v>14</v>
      </c>
      <c r="I215" s="10" t="n">
        <v>1746</v>
      </c>
      <c r="J215" s="10" t="n">
        <v>94486</v>
      </c>
      <c r="K215" s="11" t="n">
        <v>435834</v>
      </c>
      <c r="L215" s="12" t="n">
        <f aca="false">IF(COUNT(F215,G215)=2,F215+G215,"")</f>
        <v>2902</v>
      </c>
      <c r="M215" s="12" t="n">
        <f aca="false">IF(COUNT(E215,H215)=2,E215+H215,"")</f>
        <v>2009</v>
      </c>
    </row>
    <row r="216" customFormat="false" ht="15" hidden="false" customHeight="false" outlineLevel="0" collapsed="false">
      <c r="A216" s="7" t="s">
        <v>414</v>
      </c>
      <c r="B216" s="7" t="s">
        <v>469</v>
      </c>
      <c r="C216" s="8" t="s">
        <v>470</v>
      </c>
      <c r="D216" s="9" t="str">
        <f aca="false">A216&amp;"|"&amp;B216</f>
        <v>California|Napa County</v>
      </c>
      <c r="E216" s="10" t="n">
        <v>2141</v>
      </c>
      <c r="F216" s="10" t="n">
        <v>3219</v>
      </c>
      <c r="G216" s="10" t="n">
        <v>135</v>
      </c>
      <c r="H216" s="10" t="n">
        <v>14</v>
      </c>
      <c r="I216" s="10" t="n">
        <v>1634</v>
      </c>
      <c r="J216" s="10" t="n">
        <v>108970</v>
      </c>
      <c r="K216" s="11" t="n">
        <v>136070</v>
      </c>
      <c r="L216" s="12" t="n">
        <f aca="false">IF(COUNT(F216,G216)=2,F216+G216,"")</f>
        <v>3354</v>
      </c>
      <c r="M216" s="12" t="n">
        <f aca="false">IF(COUNT(E216,H216)=2,E216+H216,"")</f>
        <v>2155</v>
      </c>
    </row>
    <row r="217" customFormat="false" ht="15" hidden="false" customHeight="false" outlineLevel="0" collapsed="false">
      <c r="A217" s="7" t="s">
        <v>414</v>
      </c>
      <c r="B217" s="7" t="s">
        <v>366</v>
      </c>
      <c r="C217" s="8" t="s">
        <v>471</v>
      </c>
      <c r="D217" s="9" t="str">
        <f aca="false">A217&amp;"|"&amp;B217</f>
        <v>California|Nevada County</v>
      </c>
      <c r="E217" s="10" t="n">
        <v>1635</v>
      </c>
      <c r="F217" s="10" t="n">
        <v>2712</v>
      </c>
      <c r="G217" s="10" t="n">
        <v>103</v>
      </c>
      <c r="H217" s="10" t="n">
        <v>14</v>
      </c>
      <c r="I217" s="10" t="n">
        <v>1372</v>
      </c>
      <c r="J217" s="10" t="n">
        <v>84905</v>
      </c>
      <c r="K217" s="11" t="n">
        <v>102452</v>
      </c>
      <c r="L217" s="12" t="n">
        <f aca="false">IF(COUNT(F217,G217)=2,F217+G217,"")</f>
        <v>2815</v>
      </c>
      <c r="M217" s="12" t="n">
        <f aca="false">IF(COUNT(E217,H217)=2,E217+H217,"")</f>
        <v>1649</v>
      </c>
    </row>
    <row r="218" customFormat="false" ht="15" hidden="false" customHeight="false" outlineLevel="0" collapsed="false">
      <c r="A218" s="7" t="s">
        <v>414</v>
      </c>
      <c r="B218" s="7" t="s">
        <v>472</v>
      </c>
      <c r="C218" s="8" t="s">
        <v>473</v>
      </c>
      <c r="D218" s="9" t="str">
        <f aca="false">A218&amp;"|"&amp;B218</f>
        <v>California|Orange County</v>
      </c>
      <c r="E218" s="10" t="n">
        <v>2352</v>
      </c>
      <c r="F218" s="10" t="n">
        <v>3311</v>
      </c>
      <c r="G218" s="10" t="n">
        <v>148</v>
      </c>
      <c r="H218" s="10" t="n">
        <v>14</v>
      </c>
      <c r="I218" s="10" t="n">
        <v>1706</v>
      </c>
      <c r="J218" s="10" t="n">
        <v>113702</v>
      </c>
      <c r="K218" s="11" t="n">
        <v>3164063</v>
      </c>
      <c r="L218" s="12" t="n">
        <f aca="false">IF(COUNT(F218,G218)=2,F218+G218,"")</f>
        <v>3459</v>
      </c>
      <c r="M218" s="12" t="n">
        <f aca="false">IF(COUNT(E218,H218)=2,E218+H218,"")</f>
        <v>2366</v>
      </c>
    </row>
    <row r="219" customFormat="false" ht="15" hidden="false" customHeight="false" outlineLevel="0" collapsed="false">
      <c r="A219" s="7" t="s">
        <v>414</v>
      </c>
      <c r="B219" s="7" t="s">
        <v>474</v>
      </c>
      <c r="C219" s="8" t="s">
        <v>475</v>
      </c>
      <c r="D219" s="9" t="str">
        <f aca="false">A219&amp;"|"&amp;B219</f>
        <v>California|Placer County</v>
      </c>
      <c r="E219" s="10" t="n">
        <v>1991</v>
      </c>
      <c r="F219" s="10" t="n">
        <v>2908</v>
      </c>
      <c r="G219" s="10" t="n">
        <v>125</v>
      </c>
      <c r="H219" s="10" t="n">
        <v>14</v>
      </c>
      <c r="I219" s="10" t="n">
        <v>1945</v>
      </c>
      <c r="J219" s="10" t="n">
        <v>114678</v>
      </c>
      <c r="K219" s="11" t="n">
        <v>412435</v>
      </c>
      <c r="L219" s="12" t="n">
        <f aca="false">IF(COUNT(F219,G219)=2,F219+G219,"")</f>
        <v>3033</v>
      </c>
      <c r="M219" s="12" t="n">
        <f aca="false">IF(COUNT(E219,H219)=2,E219+H219,"")</f>
        <v>2005</v>
      </c>
    </row>
    <row r="220" customFormat="false" ht="15" hidden="false" customHeight="false" outlineLevel="0" collapsed="false">
      <c r="A220" s="7" t="s">
        <v>414</v>
      </c>
      <c r="B220" s="7" t="s">
        <v>476</v>
      </c>
      <c r="C220" s="8" t="s">
        <v>477</v>
      </c>
      <c r="D220" s="9" t="str">
        <f aca="false">A220&amp;"|"&amp;B220</f>
        <v>California|Plumas County</v>
      </c>
      <c r="E220" s="10" t="n">
        <v>1034</v>
      </c>
      <c r="F220" s="10" t="n">
        <v>1826</v>
      </c>
      <c r="G220" s="10" t="n">
        <v>87</v>
      </c>
      <c r="H220" s="10" t="n">
        <v>14</v>
      </c>
      <c r="I220" s="10" t="n">
        <v>973</v>
      </c>
      <c r="J220" s="10" t="n">
        <v>64946</v>
      </c>
      <c r="K220" s="11" t="n">
        <v>19607</v>
      </c>
      <c r="L220" s="12" t="n">
        <f aca="false">IF(COUNT(F220,G220)=2,F220+G220,"")</f>
        <v>1913</v>
      </c>
      <c r="M220" s="12" t="n">
        <f aca="false">IF(COUNT(E220,H220)=2,E220+H220,"")</f>
        <v>1048</v>
      </c>
    </row>
    <row r="221" customFormat="false" ht="15" hidden="false" customHeight="false" outlineLevel="0" collapsed="false">
      <c r="A221" s="7" t="s">
        <v>414</v>
      </c>
      <c r="B221" s="7" t="s">
        <v>478</v>
      </c>
      <c r="C221" s="8" t="s">
        <v>479</v>
      </c>
      <c r="D221" s="9" t="str">
        <f aca="false">A221&amp;"|"&amp;B221</f>
        <v>California|Riverside County</v>
      </c>
      <c r="E221" s="10" t="n">
        <v>1814</v>
      </c>
      <c r="F221" s="10" t="n">
        <v>2492</v>
      </c>
      <c r="G221" s="10" t="n">
        <v>114</v>
      </c>
      <c r="H221" s="10" t="n">
        <v>14</v>
      </c>
      <c r="I221" s="10" t="n">
        <v>1754</v>
      </c>
      <c r="J221" s="10" t="n">
        <v>89672</v>
      </c>
      <c r="K221" s="11" t="n">
        <v>2449909</v>
      </c>
      <c r="L221" s="12" t="n">
        <f aca="false">IF(COUNT(F221,G221)=2,F221+G221,"")</f>
        <v>2606</v>
      </c>
      <c r="M221" s="12" t="n">
        <f aca="false">IF(COUNT(E221,H221)=2,E221+H221,"")</f>
        <v>1828</v>
      </c>
    </row>
    <row r="222" customFormat="false" ht="15" hidden="false" customHeight="false" outlineLevel="0" collapsed="false">
      <c r="A222" s="7" t="s">
        <v>414</v>
      </c>
      <c r="B222" s="7" t="s">
        <v>480</v>
      </c>
      <c r="C222" s="8" t="s">
        <v>481</v>
      </c>
      <c r="D222" s="9" t="str">
        <f aca="false">A222&amp;"|"&amp;B222</f>
        <v>California|Sacramento County</v>
      </c>
      <c r="E222" s="10" t="n">
        <v>1702</v>
      </c>
      <c r="F222" s="10" t="n">
        <v>2364</v>
      </c>
      <c r="G222" s="10" t="n">
        <v>107</v>
      </c>
      <c r="H222" s="10" t="n">
        <v>14</v>
      </c>
      <c r="I222" s="10" t="n">
        <v>1503</v>
      </c>
      <c r="J222" s="10" t="n">
        <v>88724</v>
      </c>
      <c r="K222" s="11" t="n">
        <v>1584047</v>
      </c>
      <c r="L222" s="12" t="n">
        <f aca="false">IF(COUNT(F222,G222)=2,F222+G222,"")</f>
        <v>2471</v>
      </c>
      <c r="M222" s="12" t="n">
        <f aca="false">IF(COUNT(E222,H222)=2,E222+H222,"")</f>
        <v>1716</v>
      </c>
    </row>
    <row r="223" customFormat="false" ht="15" hidden="false" customHeight="false" outlineLevel="0" collapsed="false">
      <c r="A223" s="7" t="s">
        <v>414</v>
      </c>
      <c r="B223" s="7" t="s">
        <v>482</v>
      </c>
      <c r="C223" s="8" t="s">
        <v>483</v>
      </c>
      <c r="D223" s="9" t="str">
        <f aca="false">A223&amp;"|"&amp;B223</f>
        <v>California|San Benito County</v>
      </c>
      <c r="E223" s="10" t="n">
        <v>1922</v>
      </c>
      <c r="F223" s="10" t="n">
        <v>3191</v>
      </c>
      <c r="G223" s="10" t="n">
        <v>121</v>
      </c>
      <c r="H223" s="10" t="n">
        <v>14</v>
      </c>
      <c r="I223" s="10" t="n">
        <v>1673</v>
      </c>
      <c r="J223" s="10" t="n">
        <v>108289</v>
      </c>
      <c r="K223" s="11" t="n">
        <v>66056</v>
      </c>
      <c r="L223" s="12" t="n">
        <f aca="false">IF(COUNT(F223,G223)=2,F223+G223,"")</f>
        <v>3312</v>
      </c>
      <c r="M223" s="12" t="n">
        <f aca="false">IF(COUNT(E223,H223)=2,E223+H223,"")</f>
        <v>1936</v>
      </c>
    </row>
    <row r="224" customFormat="false" ht="15" hidden="false" customHeight="false" outlineLevel="0" collapsed="false">
      <c r="A224" s="7" t="s">
        <v>414</v>
      </c>
      <c r="B224" s="7" t="s">
        <v>484</v>
      </c>
      <c r="C224" s="8" t="s">
        <v>485</v>
      </c>
      <c r="D224" s="9" t="str">
        <f aca="false">A224&amp;"|"&amp;B224</f>
        <v>California|San Bernardino County</v>
      </c>
      <c r="E224" s="10" t="n">
        <v>1706</v>
      </c>
      <c r="F224" s="10" t="n">
        <v>2274</v>
      </c>
      <c r="G224" s="10" t="n">
        <v>107</v>
      </c>
      <c r="H224" s="10" t="n">
        <v>14</v>
      </c>
      <c r="I224" s="10" t="n">
        <v>1665</v>
      </c>
      <c r="J224" s="10" t="n">
        <v>82184</v>
      </c>
      <c r="K224" s="11" t="n">
        <v>2187816</v>
      </c>
      <c r="L224" s="12" t="n">
        <f aca="false">IF(COUNT(F224,G224)=2,F224+G224,"")</f>
        <v>2381</v>
      </c>
      <c r="M224" s="12" t="n">
        <f aca="false">IF(COUNT(E224,H224)=2,E224+H224,"")</f>
        <v>1720</v>
      </c>
    </row>
    <row r="225" customFormat="false" ht="15" hidden="false" customHeight="false" outlineLevel="0" collapsed="false">
      <c r="A225" s="7" t="s">
        <v>414</v>
      </c>
      <c r="B225" s="7" t="s">
        <v>486</v>
      </c>
      <c r="C225" s="8" t="s">
        <v>487</v>
      </c>
      <c r="D225" s="9" t="str">
        <f aca="false">A225&amp;"|"&amp;B225</f>
        <v>California|San Diego County</v>
      </c>
      <c r="E225" s="10" t="n">
        <v>2154</v>
      </c>
      <c r="F225" s="10" t="n">
        <v>3115</v>
      </c>
      <c r="G225" s="10" t="n">
        <v>136</v>
      </c>
      <c r="H225" s="10" t="n">
        <v>14</v>
      </c>
      <c r="I225" s="10" t="n">
        <v>1643</v>
      </c>
      <c r="J225" s="10" t="n">
        <v>102285</v>
      </c>
      <c r="K225" s="11" t="n">
        <v>3282782</v>
      </c>
      <c r="L225" s="12" t="n">
        <f aca="false">IF(COUNT(F225,G225)=2,F225+G225,"")</f>
        <v>3251</v>
      </c>
      <c r="M225" s="12" t="n">
        <f aca="false">IF(COUNT(E225,H225)=2,E225+H225,"")</f>
        <v>2168</v>
      </c>
    </row>
    <row r="226" customFormat="false" ht="15" hidden="false" customHeight="false" outlineLevel="0" collapsed="false">
      <c r="A226" s="7" t="s">
        <v>414</v>
      </c>
      <c r="B226" s="7" t="s">
        <v>488</v>
      </c>
      <c r="C226" s="8" t="s">
        <v>489</v>
      </c>
      <c r="D226" s="9" t="str">
        <f aca="false">A226&amp;"|"&amp;B226</f>
        <v>California|San Francisco County</v>
      </c>
      <c r="E226" s="10" t="n">
        <v>2419</v>
      </c>
      <c r="F226" s="10" t="n">
        <v>4001</v>
      </c>
      <c r="G226" s="10" t="n">
        <v>152</v>
      </c>
      <c r="H226" s="10" t="n">
        <v>14</v>
      </c>
      <c r="I226" s="10" t="n">
        <v>2629</v>
      </c>
      <c r="J226" s="10" t="n">
        <v>141446</v>
      </c>
      <c r="K226" s="11" t="n">
        <v>836321</v>
      </c>
      <c r="L226" s="12" t="n">
        <f aca="false">IF(COUNT(F226,G226)=2,F226+G226,"")</f>
        <v>4153</v>
      </c>
      <c r="M226" s="12" t="n">
        <f aca="false">IF(COUNT(E226,H226)=2,E226+H226,"")</f>
        <v>2433</v>
      </c>
    </row>
    <row r="227" customFormat="false" ht="15" hidden="false" customHeight="false" outlineLevel="0" collapsed="false">
      <c r="A227" s="7" t="s">
        <v>414</v>
      </c>
      <c r="B227" s="7" t="s">
        <v>490</v>
      </c>
      <c r="C227" s="8" t="s">
        <v>491</v>
      </c>
      <c r="D227" s="9" t="str">
        <f aca="false">A227&amp;"|"&amp;B227</f>
        <v>California|San Joaquin County</v>
      </c>
      <c r="E227" s="10" t="n">
        <v>1633</v>
      </c>
      <c r="F227" s="10" t="n">
        <v>2376</v>
      </c>
      <c r="G227" s="10" t="n">
        <v>103</v>
      </c>
      <c r="H227" s="10" t="n">
        <v>14</v>
      </c>
      <c r="I227" s="10" t="n">
        <v>1676</v>
      </c>
      <c r="J227" s="10" t="n">
        <v>88531</v>
      </c>
      <c r="K227" s="11" t="n">
        <v>787416</v>
      </c>
      <c r="L227" s="12" t="n">
        <f aca="false">IF(COUNT(F227,G227)=2,F227+G227,"")</f>
        <v>2479</v>
      </c>
      <c r="M227" s="12" t="n">
        <f aca="false">IF(COUNT(E227,H227)=2,E227+H227,"")</f>
        <v>1647</v>
      </c>
    </row>
    <row r="228" customFormat="false" ht="15" hidden="false" customHeight="false" outlineLevel="0" collapsed="false">
      <c r="A228" s="7" t="s">
        <v>414</v>
      </c>
      <c r="B228" s="7" t="s">
        <v>492</v>
      </c>
      <c r="C228" s="8" t="s">
        <v>493</v>
      </c>
      <c r="D228" s="9" t="str">
        <f aca="false">A228&amp;"|"&amp;B228</f>
        <v>California|San Luis Obispo County</v>
      </c>
      <c r="E228" s="10" t="n">
        <v>1899</v>
      </c>
      <c r="F228" s="10" t="n">
        <v>2830</v>
      </c>
      <c r="G228" s="10" t="n">
        <v>119</v>
      </c>
      <c r="H228" s="10" t="n">
        <v>14</v>
      </c>
      <c r="I228" s="10" t="n">
        <v>1566</v>
      </c>
      <c r="J228" s="10" t="n">
        <v>93398</v>
      </c>
      <c r="K228" s="11" t="n">
        <v>281486</v>
      </c>
      <c r="L228" s="12" t="n">
        <f aca="false">IF(COUNT(F228,G228)=2,F228+G228,"")</f>
        <v>2949</v>
      </c>
      <c r="M228" s="12" t="n">
        <f aca="false">IF(COUNT(E228,H228)=2,E228+H228,"")</f>
        <v>1913</v>
      </c>
    </row>
    <row r="229" customFormat="false" ht="15" hidden="false" customHeight="false" outlineLevel="0" collapsed="false">
      <c r="A229" s="7" t="s">
        <v>414</v>
      </c>
      <c r="B229" s="7" t="s">
        <v>494</v>
      </c>
      <c r="C229" s="8" t="s">
        <v>495</v>
      </c>
      <c r="D229" s="9" t="str">
        <f aca="false">A229&amp;"|"&amp;B229</f>
        <v>California|San Mateo County</v>
      </c>
      <c r="E229" s="10" t="n">
        <v>2893</v>
      </c>
      <c r="F229" s="10" t="n">
        <v>4001</v>
      </c>
      <c r="G229" s="10" t="n">
        <v>182</v>
      </c>
      <c r="H229" s="10" t="n">
        <v>14</v>
      </c>
      <c r="I229" s="10" t="n">
        <v>2403</v>
      </c>
      <c r="J229" s="10" t="n">
        <v>156000</v>
      </c>
      <c r="K229" s="11" t="n">
        <v>745100</v>
      </c>
      <c r="L229" s="12" t="n">
        <f aca="false">IF(COUNT(F229,G229)=2,F229+G229,"")</f>
        <v>4183</v>
      </c>
      <c r="M229" s="12" t="n">
        <f aca="false">IF(COUNT(E229,H229)=2,E229+H229,"")</f>
        <v>2907</v>
      </c>
    </row>
    <row r="230" customFormat="false" ht="15" hidden="false" customHeight="false" outlineLevel="0" collapsed="false">
      <c r="A230" s="7" t="s">
        <v>414</v>
      </c>
      <c r="B230" s="7" t="s">
        <v>496</v>
      </c>
      <c r="C230" s="8" t="s">
        <v>497</v>
      </c>
      <c r="D230" s="9" t="str">
        <f aca="false">A230&amp;"|"&amp;B230</f>
        <v>California|Santa Barbara County</v>
      </c>
      <c r="E230" s="10" t="n">
        <v>2050</v>
      </c>
      <c r="F230" s="10" t="n">
        <v>2855</v>
      </c>
      <c r="G230" s="10" t="n">
        <v>129</v>
      </c>
      <c r="H230" s="10" t="n">
        <v>14</v>
      </c>
      <c r="I230" s="10" t="n">
        <v>1961</v>
      </c>
      <c r="J230" s="10" t="n">
        <v>95977</v>
      </c>
      <c r="K230" s="11" t="n">
        <v>443975</v>
      </c>
      <c r="L230" s="12" t="n">
        <f aca="false">IF(COUNT(F230,G230)=2,F230+G230,"")</f>
        <v>2984</v>
      </c>
      <c r="M230" s="12" t="n">
        <f aca="false">IF(COUNT(E230,H230)=2,E230+H230,"")</f>
        <v>2064</v>
      </c>
    </row>
    <row r="231" customFormat="false" ht="15" hidden="false" customHeight="false" outlineLevel="0" collapsed="false">
      <c r="A231" s="7" t="s">
        <v>414</v>
      </c>
      <c r="B231" s="7" t="s">
        <v>498</v>
      </c>
      <c r="C231" s="8" t="s">
        <v>499</v>
      </c>
      <c r="D231" s="9" t="str">
        <f aca="false">A231&amp;"|"&amp;B231</f>
        <v>California|Santa Clara County</v>
      </c>
      <c r="E231" s="10" t="n">
        <v>2814</v>
      </c>
      <c r="F231" s="10" t="n">
        <v>4001</v>
      </c>
      <c r="G231" s="10" t="n">
        <v>177</v>
      </c>
      <c r="H231" s="10" t="n">
        <v>14</v>
      </c>
      <c r="I231" s="10" t="n">
        <v>2284</v>
      </c>
      <c r="J231" s="10" t="n">
        <v>159674</v>
      </c>
      <c r="K231" s="11" t="n">
        <v>1903297</v>
      </c>
      <c r="L231" s="12" t="n">
        <f aca="false">IF(COUNT(F231,G231)=2,F231+G231,"")</f>
        <v>4178</v>
      </c>
      <c r="M231" s="12" t="n">
        <f aca="false">IF(COUNT(E231,H231)=2,E231+H231,"")</f>
        <v>2828</v>
      </c>
    </row>
    <row r="232" customFormat="false" ht="15" hidden="false" customHeight="false" outlineLevel="0" collapsed="false">
      <c r="A232" s="7" t="s">
        <v>414</v>
      </c>
      <c r="B232" s="7" t="s">
        <v>275</v>
      </c>
      <c r="C232" s="8" t="s">
        <v>500</v>
      </c>
      <c r="D232" s="9" t="str">
        <f aca="false">A232&amp;"|"&amp;B232</f>
        <v>California|Santa Cruz County</v>
      </c>
      <c r="E232" s="10" t="n">
        <v>2172</v>
      </c>
      <c r="F232" s="10" t="n">
        <v>3431</v>
      </c>
      <c r="G232" s="10" t="n">
        <v>137</v>
      </c>
      <c r="H232" s="10" t="n">
        <v>14</v>
      </c>
      <c r="I232" s="10" t="n">
        <v>2066</v>
      </c>
      <c r="J232" s="10" t="n">
        <v>109266</v>
      </c>
      <c r="K232" s="11" t="n">
        <v>266021</v>
      </c>
      <c r="L232" s="12" t="n">
        <f aca="false">IF(COUNT(F232,G232)=2,F232+G232,"")</f>
        <v>3568</v>
      </c>
      <c r="M232" s="12" t="n">
        <f aca="false">IF(COUNT(E232,H232)=2,E232+H232,"")</f>
        <v>2186</v>
      </c>
    </row>
    <row r="233" customFormat="false" ht="15" hidden="false" customHeight="false" outlineLevel="0" collapsed="false">
      <c r="A233" s="7" t="s">
        <v>414</v>
      </c>
      <c r="B233" s="7" t="s">
        <v>501</v>
      </c>
      <c r="C233" s="8" t="s">
        <v>502</v>
      </c>
      <c r="D233" s="9" t="str">
        <f aca="false">A233&amp;"|"&amp;B233</f>
        <v>California|Shasta County</v>
      </c>
      <c r="E233" s="10" t="n">
        <v>1267</v>
      </c>
      <c r="F233" s="10" t="n">
        <v>1906</v>
      </c>
      <c r="G233" s="10" t="n">
        <v>87</v>
      </c>
      <c r="H233" s="10" t="n">
        <v>14</v>
      </c>
      <c r="I233" s="10" t="n">
        <v>1076</v>
      </c>
      <c r="J233" s="10" t="n">
        <v>71931</v>
      </c>
      <c r="K233" s="11" t="n">
        <v>181554</v>
      </c>
      <c r="L233" s="12" t="n">
        <f aca="false">IF(COUNT(F233,G233)=2,F233+G233,"")</f>
        <v>1993</v>
      </c>
      <c r="M233" s="12" t="n">
        <f aca="false">IF(COUNT(E233,H233)=2,E233+H233,"")</f>
        <v>1281</v>
      </c>
    </row>
    <row r="234" customFormat="false" ht="15" hidden="false" customHeight="false" outlineLevel="0" collapsed="false">
      <c r="A234" s="7" t="s">
        <v>414</v>
      </c>
      <c r="B234" s="7" t="s">
        <v>503</v>
      </c>
      <c r="C234" s="8" t="s">
        <v>504</v>
      </c>
      <c r="D234" s="9" t="str">
        <f aca="false">A234&amp;"|"&amp;B234</f>
        <v>California|Sierra County</v>
      </c>
      <c r="E234" s="10" t="n">
        <v>1181</v>
      </c>
      <c r="F234" s="10" t="n">
        <v>2064</v>
      </c>
      <c r="G234" s="10" t="n">
        <v>87</v>
      </c>
      <c r="H234" s="10" t="n">
        <v>14</v>
      </c>
      <c r="I234" s="10" t="n">
        <v>973</v>
      </c>
      <c r="J234" s="10" t="n">
        <v>60000</v>
      </c>
      <c r="K234" s="11" t="n">
        <v>2731</v>
      </c>
      <c r="L234" s="12" t="n">
        <f aca="false">IF(COUNT(F234,G234)=2,F234+G234,"")</f>
        <v>2151</v>
      </c>
      <c r="M234" s="12" t="n">
        <f aca="false">IF(COUNT(E234,H234)=2,E234+H234,"")</f>
        <v>1195</v>
      </c>
    </row>
    <row r="235" customFormat="false" ht="15" hidden="false" customHeight="false" outlineLevel="0" collapsed="false">
      <c r="A235" s="7" t="s">
        <v>414</v>
      </c>
      <c r="B235" s="7" t="s">
        <v>505</v>
      </c>
      <c r="C235" s="8" t="s">
        <v>506</v>
      </c>
      <c r="D235" s="9" t="str">
        <f aca="false">A235&amp;"|"&amp;B235</f>
        <v>California|Siskiyou County</v>
      </c>
      <c r="E235" s="10" t="n">
        <v>1043</v>
      </c>
      <c r="F235" s="10" t="n">
        <v>1710</v>
      </c>
      <c r="G235" s="10" t="n">
        <v>87</v>
      </c>
      <c r="H235" s="10" t="n">
        <v>14</v>
      </c>
      <c r="I235" s="10" t="n">
        <v>1150</v>
      </c>
      <c r="J235" s="10" t="n">
        <v>55499</v>
      </c>
      <c r="K235" s="11" t="n">
        <v>43834</v>
      </c>
      <c r="L235" s="12" t="n">
        <f aca="false">IF(COUNT(F235,G235)=2,F235+G235,"")</f>
        <v>1797</v>
      </c>
      <c r="M235" s="12" t="n">
        <f aca="false">IF(COUNT(E235,H235)=2,E235+H235,"")</f>
        <v>1057</v>
      </c>
    </row>
    <row r="236" customFormat="false" ht="15" hidden="false" customHeight="false" outlineLevel="0" collapsed="false">
      <c r="A236" s="7" t="s">
        <v>414</v>
      </c>
      <c r="B236" s="7" t="s">
        <v>507</v>
      </c>
      <c r="C236" s="8" t="s">
        <v>508</v>
      </c>
      <c r="D236" s="9" t="str">
        <f aca="false">A236&amp;"|"&amp;B236</f>
        <v>California|Solano County</v>
      </c>
      <c r="E236" s="10" t="n">
        <v>2088</v>
      </c>
      <c r="F236" s="10" t="n">
        <v>2688</v>
      </c>
      <c r="G236" s="10" t="n">
        <v>131</v>
      </c>
      <c r="H236" s="10" t="n">
        <v>14</v>
      </c>
      <c r="I236" s="10" t="n">
        <v>1836</v>
      </c>
      <c r="J236" s="10" t="n">
        <v>99994</v>
      </c>
      <c r="K236" s="11" t="n">
        <v>450824</v>
      </c>
      <c r="L236" s="12" t="n">
        <f aca="false">IF(COUNT(F236,G236)=2,F236+G236,"")</f>
        <v>2819</v>
      </c>
      <c r="M236" s="12" t="n">
        <f aca="false">IF(COUNT(E236,H236)=2,E236+H236,"")</f>
        <v>2102</v>
      </c>
    </row>
    <row r="237" customFormat="false" ht="15" hidden="false" customHeight="false" outlineLevel="0" collapsed="false">
      <c r="A237" s="7" t="s">
        <v>414</v>
      </c>
      <c r="B237" s="7" t="s">
        <v>509</v>
      </c>
      <c r="C237" s="8" t="s">
        <v>510</v>
      </c>
      <c r="D237" s="9" t="str">
        <f aca="false">A237&amp;"|"&amp;B237</f>
        <v>California|Sonoma County</v>
      </c>
      <c r="E237" s="10" t="n">
        <v>2093</v>
      </c>
      <c r="F237" s="10" t="n">
        <v>3033</v>
      </c>
      <c r="G237" s="10" t="n">
        <v>132</v>
      </c>
      <c r="H237" s="10" t="n">
        <v>14</v>
      </c>
      <c r="I237" s="10" t="n">
        <v>1054</v>
      </c>
      <c r="J237" s="10" t="n">
        <v>102840</v>
      </c>
      <c r="K237" s="11" t="n">
        <v>485642</v>
      </c>
      <c r="L237" s="12" t="n">
        <f aca="false">IF(COUNT(F237,G237)=2,F237+G237,"")</f>
        <v>3165</v>
      </c>
      <c r="M237" s="12" t="n">
        <f aca="false">IF(COUNT(E237,H237)=2,E237+H237,"")</f>
        <v>2107</v>
      </c>
    </row>
    <row r="238" customFormat="false" ht="15" hidden="false" customHeight="false" outlineLevel="0" collapsed="false">
      <c r="A238" s="7" t="s">
        <v>414</v>
      </c>
      <c r="B238" s="7" t="s">
        <v>511</v>
      </c>
      <c r="C238" s="8" t="s">
        <v>512</v>
      </c>
      <c r="D238" s="9" t="str">
        <f aca="false">A238&amp;"|"&amp;B238</f>
        <v>California|Stanislaus County</v>
      </c>
      <c r="E238" s="10" t="n">
        <v>1528</v>
      </c>
      <c r="F238" s="10" t="n">
        <v>2101</v>
      </c>
      <c r="G238" s="10" t="n">
        <v>96</v>
      </c>
      <c r="H238" s="10" t="n">
        <v>14</v>
      </c>
      <c r="I238" s="10" t="n">
        <v>1371</v>
      </c>
      <c r="J238" s="10" t="n">
        <v>79661</v>
      </c>
      <c r="K238" s="11" t="n">
        <v>552250</v>
      </c>
      <c r="L238" s="12" t="n">
        <f aca="false">IF(COUNT(F238,G238)=2,F238+G238,"")</f>
        <v>2197</v>
      </c>
      <c r="M238" s="12" t="n">
        <f aca="false">IF(COUNT(E238,H238)=2,E238+H238,"")</f>
        <v>1542</v>
      </c>
    </row>
    <row r="239" customFormat="false" ht="15" hidden="false" customHeight="false" outlineLevel="0" collapsed="false">
      <c r="A239" s="7" t="s">
        <v>414</v>
      </c>
      <c r="B239" s="7" t="s">
        <v>513</v>
      </c>
      <c r="C239" s="8" t="s">
        <v>514</v>
      </c>
      <c r="D239" s="9" t="str">
        <f aca="false">A239&amp;"|"&amp;B239</f>
        <v>California|Sutter County</v>
      </c>
      <c r="E239" s="10" t="n">
        <v>1364</v>
      </c>
      <c r="F239" s="10" t="n">
        <v>2000</v>
      </c>
      <c r="G239" s="10" t="n">
        <v>87</v>
      </c>
      <c r="H239" s="10" t="n">
        <v>14</v>
      </c>
      <c r="I239" s="10" t="n">
        <v>1329</v>
      </c>
      <c r="J239" s="10" t="n">
        <v>75450</v>
      </c>
      <c r="K239" s="11" t="n">
        <v>98971</v>
      </c>
      <c r="L239" s="12" t="n">
        <f aca="false">IF(COUNT(F239,G239)=2,F239+G239,"")</f>
        <v>2087</v>
      </c>
      <c r="M239" s="12" t="n">
        <f aca="false">IF(COUNT(E239,H239)=2,E239+H239,"")</f>
        <v>1378</v>
      </c>
    </row>
    <row r="240" customFormat="false" ht="15" hidden="false" customHeight="false" outlineLevel="0" collapsed="false">
      <c r="A240" s="7" t="s">
        <v>414</v>
      </c>
      <c r="B240" s="7" t="s">
        <v>515</v>
      </c>
      <c r="C240" s="8" t="s">
        <v>516</v>
      </c>
      <c r="D240" s="9" t="str">
        <f aca="false">A240&amp;"|"&amp;B240</f>
        <v>California|Tehama County</v>
      </c>
      <c r="E240" s="10" t="n">
        <v>1159</v>
      </c>
      <c r="F240" s="10" t="n">
        <v>1757</v>
      </c>
      <c r="G240" s="10" t="n">
        <v>87</v>
      </c>
      <c r="H240" s="10" t="n">
        <v>14</v>
      </c>
      <c r="I240" s="10" t="n">
        <v>1022</v>
      </c>
      <c r="J240" s="10" t="n">
        <v>61834</v>
      </c>
      <c r="K240" s="11" t="n">
        <v>65520</v>
      </c>
      <c r="L240" s="12" t="n">
        <f aca="false">IF(COUNT(F240,G240)=2,F240+G240,"")</f>
        <v>1844</v>
      </c>
      <c r="M240" s="12" t="n">
        <f aca="false">IF(COUNT(E240,H240)=2,E240+H240,"")</f>
        <v>1173</v>
      </c>
    </row>
    <row r="241" customFormat="false" ht="15" hidden="false" customHeight="false" outlineLevel="0" collapsed="false">
      <c r="A241" s="7" t="s">
        <v>414</v>
      </c>
      <c r="B241" s="7" t="s">
        <v>517</v>
      </c>
      <c r="C241" s="8" t="s">
        <v>518</v>
      </c>
      <c r="D241" s="9" t="str">
        <f aca="false">A241&amp;"|"&amp;B241</f>
        <v>California|Trinity County</v>
      </c>
      <c r="E241" s="10" t="n">
        <v>922</v>
      </c>
      <c r="F241" s="10" t="n">
        <v>1749</v>
      </c>
      <c r="G241" s="10" t="n">
        <v>87</v>
      </c>
      <c r="H241" s="10" t="n">
        <v>14</v>
      </c>
      <c r="I241" s="10" t="n">
        <v>973</v>
      </c>
      <c r="J241" s="10" t="n">
        <v>53498</v>
      </c>
      <c r="K241" s="11" t="n">
        <v>15886</v>
      </c>
      <c r="L241" s="12" t="n">
        <f aca="false">IF(COUNT(F241,G241)=2,F241+G241,"")</f>
        <v>1836</v>
      </c>
      <c r="M241" s="12" t="n">
        <f aca="false">IF(COUNT(E241,H241)=2,E241+H241,"")</f>
        <v>936</v>
      </c>
    </row>
    <row r="242" customFormat="false" ht="15" hidden="false" customHeight="false" outlineLevel="0" collapsed="false">
      <c r="A242" s="7" t="s">
        <v>414</v>
      </c>
      <c r="B242" s="7" t="s">
        <v>519</v>
      </c>
      <c r="C242" s="8" t="s">
        <v>520</v>
      </c>
      <c r="D242" s="9" t="str">
        <f aca="false">A242&amp;"|"&amp;B242</f>
        <v>California|Tulare County</v>
      </c>
      <c r="E242" s="10" t="n">
        <v>1206</v>
      </c>
      <c r="F242" s="10" t="n">
        <v>1780</v>
      </c>
      <c r="G242" s="10" t="n">
        <v>87</v>
      </c>
      <c r="H242" s="10" t="n">
        <v>14</v>
      </c>
      <c r="I242" s="10" t="n">
        <v>1041</v>
      </c>
      <c r="J242" s="10" t="n">
        <v>69489</v>
      </c>
      <c r="K242" s="11" t="n">
        <v>475774</v>
      </c>
      <c r="L242" s="12" t="n">
        <f aca="false">IF(COUNT(F242,G242)=2,F242+G242,"")</f>
        <v>1867</v>
      </c>
      <c r="M242" s="12" t="n">
        <f aca="false">IF(COUNT(E242,H242)=2,E242+H242,"")</f>
        <v>1220</v>
      </c>
    </row>
    <row r="243" customFormat="false" ht="15" hidden="false" customHeight="false" outlineLevel="0" collapsed="false">
      <c r="A243" s="7" t="s">
        <v>414</v>
      </c>
      <c r="B243" s="7" t="s">
        <v>521</v>
      </c>
      <c r="C243" s="8" t="s">
        <v>522</v>
      </c>
      <c r="D243" s="9" t="str">
        <f aca="false">A243&amp;"|"&amp;B243</f>
        <v>California|Tuolumne County</v>
      </c>
      <c r="E243" s="10" t="n">
        <v>1247</v>
      </c>
      <c r="F243" s="10" t="n">
        <v>2240</v>
      </c>
      <c r="G243" s="10" t="n">
        <v>87</v>
      </c>
      <c r="H243" s="10" t="n">
        <v>14</v>
      </c>
      <c r="I243" s="10" t="n">
        <v>1167</v>
      </c>
      <c r="J243" s="10" t="n">
        <v>72259</v>
      </c>
      <c r="K243" s="11" t="n">
        <v>54873</v>
      </c>
      <c r="L243" s="12" t="n">
        <f aca="false">IF(COUNT(F243,G243)=2,F243+G243,"")</f>
        <v>2327</v>
      </c>
      <c r="M243" s="12" t="n">
        <f aca="false">IF(COUNT(E243,H243)=2,E243+H243,"")</f>
        <v>1261</v>
      </c>
    </row>
    <row r="244" customFormat="false" ht="15" hidden="false" customHeight="false" outlineLevel="0" collapsed="false">
      <c r="A244" s="7" t="s">
        <v>414</v>
      </c>
      <c r="B244" s="7" t="s">
        <v>523</v>
      </c>
      <c r="C244" s="8" t="s">
        <v>524</v>
      </c>
      <c r="D244" s="9" t="str">
        <f aca="false">A244&amp;"|"&amp;B244</f>
        <v>California|Ventura County</v>
      </c>
      <c r="E244" s="10" t="n">
        <v>2248</v>
      </c>
      <c r="F244" s="10" t="n">
        <v>3045</v>
      </c>
      <c r="G244" s="10" t="n">
        <v>141</v>
      </c>
      <c r="H244" s="10" t="n">
        <v>14</v>
      </c>
      <c r="I244" s="10" t="n">
        <v>1840</v>
      </c>
      <c r="J244" s="10" t="n">
        <v>107327</v>
      </c>
      <c r="K244" s="11" t="n">
        <v>838259</v>
      </c>
      <c r="L244" s="12" t="n">
        <f aca="false">IF(COUNT(F244,G244)=2,F244+G244,"")</f>
        <v>3186</v>
      </c>
      <c r="M244" s="12" t="n">
        <f aca="false">IF(COUNT(E244,H244)=2,E244+H244,"")</f>
        <v>2262</v>
      </c>
    </row>
    <row r="245" customFormat="false" ht="15" hidden="false" customHeight="false" outlineLevel="0" collapsed="false">
      <c r="A245" s="7" t="s">
        <v>414</v>
      </c>
      <c r="B245" s="7" t="s">
        <v>525</v>
      </c>
      <c r="C245" s="8" t="s">
        <v>526</v>
      </c>
      <c r="D245" s="9" t="str">
        <f aca="false">A245&amp;"|"&amp;B245</f>
        <v>California|Yolo County</v>
      </c>
      <c r="E245" s="10" t="n">
        <v>1757</v>
      </c>
      <c r="F245" s="10" t="n">
        <v>2625</v>
      </c>
      <c r="G245" s="10" t="n">
        <v>111</v>
      </c>
      <c r="H245" s="10" t="n">
        <v>14</v>
      </c>
      <c r="I245" s="10" t="n">
        <v>1678</v>
      </c>
      <c r="J245" s="10" t="n">
        <v>88818</v>
      </c>
      <c r="K245" s="11" t="n">
        <v>217782</v>
      </c>
      <c r="L245" s="12" t="n">
        <f aca="false">IF(COUNT(F245,G245)=2,F245+G245,"")</f>
        <v>2736</v>
      </c>
      <c r="M245" s="12" t="n">
        <f aca="false">IF(COUNT(E245,H245)=2,E245+H245,"")</f>
        <v>1771</v>
      </c>
    </row>
    <row r="246" customFormat="false" ht="15" hidden="false" customHeight="false" outlineLevel="0" collapsed="false">
      <c r="A246" s="7" t="s">
        <v>414</v>
      </c>
      <c r="B246" s="7" t="s">
        <v>527</v>
      </c>
      <c r="C246" s="8" t="s">
        <v>528</v>
      </c>
      <c r="D246" s="9" t="str">
        <f aca="false">A246&amp;"|"&amp;B246</f>
        <v>California|Yuba County</v>
      </c>
      <c r="E246" s="10" t="n">
        <v>1209</v>
      </c>
      <c r="F246" s="10" t="n">
        <v>2117</v>
      </c>
      <c r="G246" s="10" t="n">
        <v>87</v>
      </c>
      <c r="H246" s="10" t="n">
        <v>14</v>
      </c>
      <c r="I246" s="10" t="n">
        <v>1582</v>
      </c>
      <c r="J246" s="10" t="n">
        <v>73313</v>
      </c>
      <c r="K246" s="11" t="n">
        <v>83079</v>
      </c>
      <c r="L246" s="12" t="n">
        <f aca="false">IF(COUNT(F246,G246)=2,F246+G246,"")</f>
        <v>2204</v>
      </c>
      <c r="M246" s="12" t="n">
        <f aca="false">IF(COUNT(E246,H246)=2,E246+H246,"")</f>
        <v>1223</v>
      </c>
    </row>
    <row r="247" customFormat="false" ht="15" hidden="false" customHeight="false" outlineLevel="0" collapsed="false">
      <c r="A247" s="7" t="s">
        <v>529</v>
      </c>
      <c r="B247" s="7" t="s">
        <v>530</v>
      </c>
      <c r="C247" s="8" t="s">
        <v>531</v>
      </c>
      <c r="D247" s="9" t="str">
        <f aca="false">A247&amp;"|"&amp;B247</f>
        <v>Colorado|Adams County</v>
      </c>
      <c r="E247" s="10" t="n">
        <v>1713</v>
      </c>
      <c r="F247" s="10" t="n">
        <v>2262</v>
      </c>
      <c r="G247" s="10" t="n">
        <v>179</v>
      </c>
      <c r="H247" s="10" t="n">
        <v>13</v>
      </c>
      <c r="I247" s="10" t="n">
        <v>1700</v>
      </c>
      <c r="J247" s="10" t="n">
        <v>91387</v>
      </c>
      <c r="K247" s="11" t="n">
        <v>524408</v>
      </c>
      <c r="L247" s="12" t="n">
        <f aca="false">IF(COUNT(F247,G247)=2,F247+G247,"")</f>
        <v>2441</v>
      </c>
      <c r="M247" s="12" t="n">
        <f aca="false">IF(COUNT(E247,H247)=2,E247+H247,"")</f>
        <v>1726</v>
      </c>
    </row>
    <row r="248" customFormat="false" ht="15" hidden="false" customHeight="false" outlineLevel="0" collapsed="false">
      <c r="A248" s="7" t="s">
        <v>529</v>
      </c>
      <c r="B248" s="7" t="s">
        <v>532</v>
      </c>
      <c r="C248" s="8" t="s">
        <v>533</v>
      </c>
      <c r="D248" s="9" t="str">
        <f aca="false">A248&amp;"|"&amp;B248</f>
        <v>Colorado|Alamosa County</v>
      </c>
      <c r="E248" s="10" t="n">
        <v>904</v>
      </c>
      <c r="F248" s="10" t="n">
        <v>1236</v>
      </c>
      <c r="G248" s="10" t="n">
        <v>121</v>
      </c>
      <c r="H248" s="10" t="n">
        <v>13</v>
      </c>
      <c r="I248" s="10" t="n">
        <v>744</v>
      </c>
      <c r="J248" s="10" t="n">
        <v>51445</v>
      </c>
      <c r="K248" s="11" t="n">
        <v>16515</v>
      </c>
      <c r="L248" s="12" t="n">
        <f aca="false">IF(COUNT(F248,G248)=2,F248+G248,"")</f>
        <v>1357</v>
      </c>
      <c r="M248" s="12" t="n">
        <f aca="false">IF(COUNT(E248,H248)=2,E248+H248,"")</f>
        <v>917</v>
      </c>
    </row>
    <row r="249" customFormat="false" ht="15" hidden="false" customHeight="false" outlineLevel="0" collapsed="false">
      <c r="A249" s="7" t="s">
        <v>529</v>
      </c>
      <c r="B249" s="7" t="s">
        <v>534</v>
      </c>
      <c r="C249" s="8" t="s">
        <v>535</v>
      </c>
      <c r="D249" s="9" t="str">
        <f aca="false">A249&amp;"|"&amp;B249</f>
        <v>Colorado|Arapahoe County</v>
      </c>
      <c r="E249" s="10" t="n">
        <v>1812</v>
      </c>
      <c r="F249" s="10" t="n">
        <v>2322</v>
      </c>
      <c r="G249" s="10" t="n">
        <v>189</v>
      </c>
      <c r="H249" s="10" t="n">
        <v>13</v>
      </c>
      <c r="I249" s="10" t="n">
        <v>1635</v>
      </c>
      <c r="J249" s="10" t="n">
        <v>97215</v>
      </c>
      <c r="K249" s="11" t="n">
        <v>655709</v>
      </c>
      <c r="L249" s="12" t="n">
        <f aca="false">IF(COUNT(F249,G249)=2,F249+G249,"")</f>
        <v>2511</v>
      </c>
      <c r="M249" s="12" t="n">
        <f aca="false">IF(COUNT(E249,H249)=2,E249+H249,"")</f>
        <v>1825</v>
      </c>
    </row>
    <row r="250" customFormat="false" ht="15" hidden="false" customHeight="false" outlineLevel="0" collapsed="false">
      <c r="A250" s="7" t="s">
        <v>529</v>
      </c>
      <c r="B250" s="7" t="s">
        <v>536</v>
      </c>
      <c r="C250" s="8" t="s">
        <v>537</v>
      </c>
      <c r="D250" s="9" t="str">
        <f aca="false">A250&amp;"|"&amp;B250</f>
        <v>Colorado|Archuleta County</v>
      </c>
      <c r="E250" s="10" t="n">
        <v>1409</v>
      </c>
      <c r="F250" s="10" t="n">
        <v>1883</v>
      </c>
      <c r="G250" s="10" t="n">
        <v>147</v>
      </c>
      <c r="H250" s="10" t="n">
        <v>13</v>
      </c>
      <c r="I250" s="10" t="n">
        <v>967</v>
      </c>
      <c r="J250" s="10" t="n">
        <v>76524</v>
      </c>
      <c r="K250" s="11" t="n">
        <v>13730</v>
      </c>
      <c r="L250" s="12" t="n">
        <f aca="false">IF(COUNT(F250,G250)=2,F250+G250,"")</f>
        <v>2030</v>
      </c>
      <c r="M250" s="12" t="n">
        <f aca="false">IF(COUNT(E250,H250)=2,E250+H250,"")</f>
        <v>1422</v>
      </c>
    </row>
    <row r="251" customFormat="false" ht="15" hidden="false" customHeight="false" outlineLevel="0" collapsed="false">
      <c r="A251" s="7" t="s">
        <v>529</v>
      </c>
      <c r="B251" s="7" t="s">
        <v>538</v>
      </c>
      <c r="C251" s="8" t="s">
        <v>539</v>
      </c>
      <c r="D251" s="9" t="str">
        <f aca="false">A251&amp;"|"&amp;B251</f>
        <v>Colorado|Baca County</v>
      </c>
      <c r="E251" s="10" t="n">
        <v>490</v>
      </c>
      <c r="F251" s="10" t="n">
        <v>1079</v>
      </c>
      <c r="G251" s="10" t="n">
        <v>121</v>
      </c>
      <c r="H251" s="10" t="n">
        <v>13</v>
      </c>
      <c r="I251" s="10" t="n">
        <v>450</v>
      </c>
      <c r="J251" s="10" t="n">
        <v>40380</v>
      </c>
      <c r="K251" s="11" t="n">
        <v>3460</v>
      </c>
      <c r="L251" s="12" t="n">
        <f aca="false">IF(COUNT(F251,G251)=2,F251+G251,"")</f>
        <v>1200</v>
      </c>
      <c r="M251" s="12" t="n">
        <f aca="false">IF(COUNT(E251,H251)=2,E251+H251,"")</f>
        <v>503</v>
      </c>
    </row>
    <row r="252" customFormat="false" ht="15" hidden="false" customHeight="false" outlineLevel="0" collapsed="false">
      <c r="A252" s="7" t="s">
        <v>529</v>
      </c>
      <c r="B252" s="7" t="s">
        <v>540</v>
      </c>
      <c r="C252" s="8" t="s">
        <v>541</v>
      </c>
      <c r="D252" s="9" t="str">
        <f aca="false">A252&amp;"|"&amp;B252</f>
        <v>Colorado|Bent County</v>
      </c>
      <c r="E252" s="10" t="n">
        <v>854</v>
      </c>
      <c r="F252" s="10" t="n">
        <v>1139</v>
      </c>
      <c r="G252" s="10" t="n">
        <v>121</v>
      </c>
      <c r="H252" s="10" t="n">
        <v>13</v>
      </c>
      <c r="I252" s="10" t="n">
        <v>450</v>
      </c>
      <c r="J252" s="10" t="n">
        <v>49194</v>
      </c>
      <c r="K252" s="11" t="n">
        <v>5524</v>
      </c>
      <c r="L252" s="12" t="n">
        <f aca="false">IF(COUNT(F252,G252)=2,F252+G252,"")</f>
        <v>1260</v>
      </c>
      <c r="M252" s="12" t="n">
        <f aca="false">IF(COUNT(E252,H252)=2,E252+H252,"")</f>
        <v>867</v>
      </c>
    </row>
    <row r="253" customFormat="false" ht="15" hidden="false" customHeight="false" outlineLevel="0" collapsed="false">
      <c r="A253" s="7" t="s">
        <v>529</v>
      </c>
      <c r="B253" s="7" t="s">
        <v>542</v>
      </c>
      <c r="C253" s="8" t="s">
        <v>543</v>
      </c>
      <c r="D253" s="9" t="str">
        <f aca="false">A253&amp;"|"&amp;B253</f>
        <v>Colorado|Boulder County</v>
      </c>
      <c r="E253" s="10" t="n">
        <v>1893</v>
      </c>
      <c r="F253" s="10" t="n">
        <v>2615</v>
      </c>
      <c r="G253" s="10" t="n">
        <v>197</v>
      </c>
      <c r="H253" s="10" t="n">
        <v>13</v>
      </c>
      <c r="I253" s="10" t="n">
        <v>1750</v>
      </c>
      <c r="J253" s="10" t="n">
        <v>102772</v>
      </c>
      <c r="K253" s="11" t="n">
        <v>328317</v>
      </c>
      <c r="L253" s="12" t="n">
        <f aca="false">IF(COUNT(F253,G253)=2,F253+G253,"")</f>
        <v>2812</v>
      </c>
      <c r="M253" s="12" t="n">
        <f aca="false">IF(COUNT(E253,H253)=2,E253+H253,"")</f>
        <v>1906</v>
      </c>
    </row>
    <row r="254" customFormat="false" ht="15" hidden="false" customHeight="false" outlineLevel="0" collapsed="false">
      <c r="A254" s="7" t="s">
        <v>529</v>
      </c>
      <c r="B254" s="7" t="s">
        <v>544</v>
      </c>
      <c r="C254" s="8" t="s">
        <v>545</v>
      </c>
      <c r="D254" s="9" t="str">
        <f aca="false">A254&amp;"|"&amp;B254</f>
        <v>Colorado|Broomfield County</v>
      </c>
      <c r="E254" s="10" t="n">
        <v>2074</v>
      </c>
      <c r="F254" s="10" t="n">
        <v>2491</v>
      </c>
      <c r="G254" s="10" t="n">
        <v>216</v>
      </c>
      <c r="H254" s="10" t="n">
        <v>13</v>
      </c>
      <c r="I254" s="10" t="n">
        <v>1479</v>
      </c>
      <c r="J254" s="10" t="n">
        <v>121025</v>
      </c>
      <c r="K254" s="11" t="n">
        <v>75110</v>
      </c>
      <c r="L254" s="12" t="n">
        <f aca="false">IF(COUNT(F254,G254)=2,F254+G254,"")</f>
        <v>2707</v>
      </c>
      <c r="M254" s="12" t="n">
        <f aca="false">IF(COUNT(E254,H254)=2,E254+H254,"")</f>
        <v>2087</v>
      </c>
    </row>
    <row r="255" customFormat="false" ht="15" hidden="false" customHeight="false" outlineLevel="0" collapsed="false">
      <c r="A255" s="7" t="s">
        <v>529</v>
      </c>
      <c r="B255" s="7" t="s">
        <v>546</v>
      </c>
      <c r="C255" s="8" t="s">
        <v>547</v>
      </c>
      <c r="D255" s="9" t="str">
        <f aca="false">A255&amp;"|"&amp;B255</f>
        <v>Colorado|Chaffee County</v>
      </c>
      <c r="E255" s="10" t="n">
        <v>1514</v>
      </c>
      <c r="F255" s="10" t="n">
        <v>1897</v>
      </c>
      <c r="G255" s="10" t="n">
        <v>158</v>
      </c>
      <c r="H255" s="10" t="n">
        <v>13</v>
      </c>
      <c r="I255" s="10" t="n">
        <v>1227</v>
      </c>
      <c r="J255" s="10" t="n">
        <v>70909</v>
      </c>
      <c r="K255" s="11" t="n">
        <v>19876</v>
      </c>
      <c r="L255" s="12" t="n">
        <f aca="false">IF(COUNT(F255,G255)=2,F255+G255,"")</f>
        <v>2055</v>
      </c>
      <c r="M255" s="12" t="n">
        <f aca="false">IF(COUNT(E255,H255)=2,E255+H255,"")</f>
        <v>1527</v>
      </c>
    </row>
    <row r="256" customFormat="false" ht="15" hidden="false" customHeight="false" outlineLevel="0" collapsed="false">
      <c r="A256" s="7" t="s">
        <v>529</v>
      </c>
      <c r="B256" s="7" t="s">
        <v>548</v>
      </c>
      <c r="C256" s="8" t="s">
        <v>549</v>
      </c>
      <c r="D256" s="9" t="str">
        <f aca="false">A256&amp;"|"&amp;B256</f>
        <v>Colorado|Cheyenne County</v>
      </c>
      <c r="E256" s="10" t="n">
        <v>862</v>
      </c>
      <c r="F256" s="10" t="n">
        <v>1250</v>
      </c>
      <c r="G256" s="10" t="n">
        <v>121</v>
      </c>
      <c r="H256" s="10" t="n">
        <v>13</v>
      </c>
      <c r="I256" s="10" t="n">
        <v>450</v>
      </c>
      <c r="J256" s="10" t="n">
        <v>67768</v>
      </c>
      <c r="K256" s="11" t="n">
        <v>1732</v>
      </c>
      <c r="L256" s="12" t="n">
        <f aca="false">IF(COUNT(F256,G256)=2,F256+G256,"")</f>
        <v>1371</v>
      </c>
      <c r="M256" s="12" t="n">
        <f aca="false">IF(COUNT(E256,H256)=2,E256+H256,"")</f>
        <v>875</v>
      </c>
    </row>
    <row r="257" customFormat="false" ht="15" hidden="false" customHeight="false" outlineLevel="0" collapsed="false">
      <c r="A257" s="7" t="s">
        <v>529</v>
      </c>
      <c r="B257" s="7" t="s">
        <v>550</v>
      </c>
      <c r="C257" s="8" t="s">
        <v>551</v>
      </c>
      <c r="D257" s="9" t="str">
        <f aca="false">A257&amp;"|"&amp;B257</f>
        <v>Colorado|Clear Creek County</v>
      </c>
      <c r="E257" s="10" t="n">
        <v>1230</v>
      </c>
      <c r="F257" s="10" t="n">
        <v>2237</v>
      </c>
      <c r="G257" s="10" t="n">
        <v>128</v>
      </c>
      <c r="H257" s="10" t="n">
        <v>13</v>
      </c>
      <c r="I257" s="10" t="n">
        <v>1209</v>
      </c>
      <c r="J257" s="10" t="n">
        <v>96667</v>
      </c>
      <c r="K257" s="11" t="n">
        <v>9358</v>
      </c>
      <c r="L257" s="12" t="n">
        <f aca="false">IF(COUNT(F257,G257)=2,F257+G257,"")</f>
        <v>2365</v>
      </c>
      <c r="M257" s="12" t="n">
        <f aca="false">IF(COUNT(E257,H257)=2,E257+H257,"")</f>
        <v>1243</v>
      </c>
    </row>
    <row r="258" customFormat="false" ht="15" hidden="false" customHeight="false" outlineLevel="0" collapsed="false">
      <c r="A258" s="7" t="s">
        <v>529</v>
      </c>
      <c r="B258" s="7" t="s">
        <v>552</v>
      </c>
      <c r="C258" s="8" t="s">
        <v>553</v>
      </c>
      <c r="D258" s="9" t="str">
        <f aca="false">A258&amp;"|"&amp;B258</f>
        <v>Colorado|Conejos County</v>
      </c>
      <c r="E258" s="10" t="n">
        <v>724</v>
      </c>
      <c r="F258" s="10" t="n">
        <v>1216</v>
      </c>
      <c r="G258" s="10" t="n">
        <v>121</v>
      </c>
      <c r="H258" s="10" t="n">
        <v>13</v>
      </c>
      <c r="I258" s="10" t="n">
        <v>450</v>
      </c>
      <c r="J258" s="10" t="n">
        <v>47209</v>
      </c>
      <c r="K258" s="11" t="n">
        <v>7536</v>
      </c>
      <c r="L258" s="12" t="n">
        <f aca="false">IF(COUNT(F258,G258)=2,F258+G258,"")</f>
        <v>1337</v>
      </c>
      <c r="M258" s="12" t="n">
        <f aca="false">IF(COUNT(E258,H258)=2,E258+H258,"")</f>
        <v>737</v>
      </c>
    </row>
    <row r="259" customFormat="false" ht="15" hidden="false" customHeight="false" outlineLevel="0" collapsed="false">
      <c r="A259" s="7" t="s">
        <v>529</v>
      </c>
      <c r="B259" s="7" t="s">
        <v>554</v>
      </c>
      <c r="C259" s="8" t="s">
        <v>555</v>
      </c>
      <c r="D259" s="9" t="str">
        <f aca="false">A259&amp;"|"&amp;B259</f>
        <v>Colorado|Costilla County</v>
      </c>
      <c r="E259" s="10" t="n">
        <v>857</v>
      </c>
      <c r="F259" s="10" t="n">
        <v>1293</v>
      </c>
      <c r="G259" s="10" t="n">
        <v>121</v>
      </c>
      <c r="H259" s="10" t="n">
        <v>13</v>
      </c>
      <c r="I259" s="10" t="n">
        <v>793</v>
      </c>
      <c r="J259" s="10" t="n">
        <v>36519</v>
      </c>
      <c r="K259" s="11" t="n">
        <v>3571</v>
      </c>
      <c r="L259" s="12" t="n">
        <f aca="false">IF(COUNT(F259,G259)=2,F259+G259,"")</f>
        <v>1414</v>
      </c>
      <c r="M259" s="12" t="n">
        <f aca="false">IF(COUNT(E259,H259)=2,E259+H259,"")</f>
        <v>870</v>
      </c>
    </row>
    <row r="260" customFormat="false" ht="15" hidden="false" customHeight="false" outlineLevel="0" collapsed="false">
      <c r="A260" s="7" t="s">
        <v>529</v>
      </c>
      <c r="B260" s="7" t="s">
        <v>556</v>
      </c>
      <c r="C260" s="8" t="s">
        <v>557</v>
      </c>
      <c r="D260" s="9" t="str">
        <f aca="false">A260&amp;"|"&amp;B260</f>
        <v>Colorado|Crowley County</v>
      </c>
      <c r="E260" s="10" t="n">
        <v>976</v>
      </c>
      <c r="F260" s="10" t="n">
        <v>1177</v>
      </c>
      <c r="G260" s="10" t="n">
        <v>121</v>
      </c>
      <c r="H260" s="10" t="n">
        <v>13</v>
      </c>
      <c r="I260" s="10" t="n">
        <v>790</v>
      </c>
      <c r="J260" s="10" t="n">
        <v>47563</v>
      </c>
      <c r="K260" s="11" t="n">
        <v>5734</v>
      </c>
      <c r="L260" s="12" t="n">
        <f aca="false">IF(COUNT(F260,G260)=2,F260+G260,"")</f>
        <v>1298</v>
      </c>
      <c r="M260" s="12" t="n">
        <f aca="false">IF(COUNT(E260,H260)=2,E260+H260,"")</f>
        <v>989</v>
      </c>
    </row>
    <row r="261" customFormat="false" ht="15" hidden="false" customHeight="false" outlineLevel="0" collapsed="false">
      <c r="A261" s="7" t="s">
        <v>529</v>
      </c>
      <c r="B261" s="7" t="s">
        <v>558</v>
      </c>
      <c r="C261" s="8" t="s">
        <v>559</v>
      </c>
      <c r="D261" s="9" t="str">
        <f aca="false">A261&amp;"|"&amp;B261</f>
        <v>Colorado|Custer County</v>
      </c>
      <c r="E261" s="10" t="n">
        <v>1021</v>
      </c>
      <c r="F261" s="10" t="n">
        <v>1891</v>
      </c>
      <c r="G261" s="10" t="n">
        <v>121</v>
      </c>
      <c r="H261" s="10" t="n">
        <v>13</v>
      </c>
      <c r="I261" s="10" t="n">
        <v>967</v>
      </c>
      <c r="J261" s="10" t="n">
        <v>72700</v>
      </c>
      <c r="K261" s="11" t="n">
        <v>5073</v>
      </c>
      <c r="L261" s="12" t="n">
        <f aca="false">IF(COUNT(F261,G261)=2,F261+G261,"")</f>
        <v>2012</v>
      </c>
      <c r="M261" s="12" t="n">
        <f aca="false">IF(COUNT(E261,H261)=2,E261+H261,"")</f>
        <v>1034</v>
      </c>
    </row>
    <row r="262" customFormat="false" ht="15" hidden="false" customHeight="false" outlineLevel="0" collapsed="false">
      <c r="A262" s="7" t="s">
        <v>529</v>
      </c>
      <c r="B262" s="7" t="s">
        <v>560</v>
      </c>
      <c r="C262" s="8" t="s">
        <v>561</v>
      </c>
      <c r="D262" s="9" t="str">
        <f aca="false">A262&amp;"|"&amp;B262</f>
        <v>Colorado|Delta County</v>
      </c>
      <c r="E262" s="10" t="n">
        <v>1080</v>
      </c>
      <c r="F262" s="10" t="n">
        <v>1476</v>
      </c>
      <c r="G262" s="10" t="n">
        <v>121</v>
      </c>
      <c r="H262" s="10" t="n">
        <v>13</v>
      </c>
      <c r="I262" s="10" t="n">
        <v>661</v>
      </c>
      <c r="J262" s="10" t="n">
        <v>58330</v>
      </c>
      <c r="K262" s="11" t="n">
        <v>31353</v>
      </c>
      <c r="L262" s="12" t="n">
        <f aca="false">IF(COUNT(F262,G262)=2,F262+G262,"")</f>
        <v>1597</v>
      </c>
      <c r="M262" s="12" t="n">
        <f aca="false">IF(COUNT(E262,H262)=2,E262+H262,"")</f>
        <v>1093</v>
      </c>
    </row>
    <row r="263" customFormat="false" ht="15" hidden="false" customHeight="false" outlineLevel="0" collapsed="false">
      <c r="A263" s="7" t="s">
        <v>529</v>
      </c>
      <c r="B263" s="7" t="s">
        <v>562</v>
      </c>
      <c r="C263" s="8" t="s">
        <v>563</v>
      </c>
      <c r="D263" s="9" t="str">
        <f aca="false">A263&amp;"|"&amp;B263</f>
        <v>Colorado|Denver County</v>
      </c>
      <c r="E263" s="10" t="n">
        <v>1770</v>
      </c>
      <c r="F263" s="10" t="n">
        <v>2385</v>
      </c>
      <c r="G263" s="10" t="n">
        <v>185</v>
      </c>
      <c r="H263" s="10" t="n">
        <v>13</v>
      </c>
      <c r="I263" s="10" t="n">
        <v>1863</v>
      </c>
      <c r="J263" s="10" t="n">
        <v>91681</v>
      </c>
      <c r="K263" s="11" t="n">
        <v>713734</v>
      </c>
      <c r="L263" s="12" t="n">
        <f aca="false">IF(COUNT(F263,G263)=2,F263+G263,"")</f>
        <v>2570</v>
      </c>
      <c r="M263" s="12" t="n">
        <f aca="false">IF(COUNT(E263,H263)=2,E263+H263,"")</f>
        <v>1783</v>
      </c>
    </row>
    <row r="264" customFormat="false" ht="15" hidden="false" customHeight="false" outlineLevel="0" collapsed="false">
      <c r="A264" s="7" t="s">
        <v>529</v>
      </c>
      <c r="B264" s="7" t="s">
        <v>564</v>
      </c>
      <c r="C264" s="8" t="s">
        <v>565</v>
      </c>
      <c r="D264" s="9" t="str">
        <f aca="false">A264&amp;"|"&amp;B264</f>
        <v>Colorado|Dolores County</v>
      </c>
      <c r="E264" s="10" t="n">
        <v>1688</v>
      </c>
      <c r="F264" s="10" t="n">
        <v>1221</v>
      </c>
      <c r="G264" s="10" t="n">
        <v>176</v>
      </c>
      <c r="H264" s="10" t="n">
        <v>13</v>
      </c>
      <c r="I264" s="10" t="n">
        <v>950</v>
      </c>
      <c r="J264" s="10" t="n">
        <v>70490</v>
      </c>
      <c r="K264" s="11" t="n">
        <v>2385</v>
      </c>
      <c r="L264" s="12" t="n">
        <f aca="false">IF(COUNT(F264,G264)=2,F264+G264,"")</f>
        <v>1397</v>
      </c>
      <c r="M264" s="12" t="n">
        <f aca="false">IF(COUNT(E264,H264)=2,E264+H264,"")</f>
        <v>1701</v>
      </c>
    </row>
    <row r="265" customFormat="false" ht="15" hidden="false" customHeight="false" outlineLevel="0" collapsed="false">
      <c r="A265" s="7" t="s">
        <v>529</v>
      </c>
      <c r="B265" s="7" t="s">
        <v>566</v>
      </c>
      <c r="C265" s="8" t="s">
        <v>567</v>
      </c>
      <c r="D265" s="9" t="str">
        <f aca="false">A265&amp;"|"&amp;B265</f>
        <v>Colorado|Douglas County</v>
      </c>
      <c r="E265" s="10" t="n">
        <v>2095</v>
      </c>
      <c r="F265" s="10" t="n">
        <v>2813</v>
      </c>
      <c r="G265" s="10" t="n">
        <v>218</v>
      </c>
      <c r="H265" s="10" t="n">
        <v>13</v>
      </c>
      <c r="I265" s="10" t="n">
        <v>1739</v>
      </c>
      <c r="J265" s="10" t="n">
        <v>145737</v>
      </c>
      <c r="K265" s="11" t="n">
        <v>368283</v>
      </c>
      <c r="L265" s="12" t="n">
        <f aca="false">IF(COUNT(F265,G265)=2,F265+G265,"")</f>
        <v>3031</v>
      </c>
      <c r="M265" s="12" t="n">
        <f aca="false">IF(COUNT(E265,H265)=2,E265+H265,"")</f>
        <v>2108</v>
      </c>
    </row>
    <row r="266" customFormat="false" ht="15" hidden="false" customHeight="false" outlineLevel="0" collapsed="false">
      <c r="A266" s="7" t="s">
        <v>529</v>
      </c>
      <c r="B266" s="7" t="s">
        <v>568</v>
      </c>
      <c r="C266" s="8" t="s">
        <v>569</v>
      </c>
      <c r="D266" s="9" t="str">
        <f aca="false">A266&amp;"|"&amp;B266</f>
        <v>Colorado|Eagle County</v>
      </c>
      <c r="E266" s="10" t="n">
        <v>2032</v>
      </c>
      <c r="F266" s="10" t="n">
        <v>2688</v>
      </c>
      <c r="G266" s="10" t="n">
        <v>212</v>
      </c>
      <c r="H266" s="10" t="n">
        <v>13</v>
      </c>
      <c r="I266" s="10" t="n">
        <v>1441</v>
      </c>
      <c r="J266" s="10" t="n">
        <v>103174</v>
      </c>
      <c r="K266" s="11" t="n">
        <v>55374</v>
      </c>
      <c r="L266" s="12" t="n">
        <f aca="false">IF(COUNT(F266,G266)=2,F266+G266,"")</f>
        <v>2900</v>
      </c>
      <c r="M266" s="12" t="n">
        <f aca="false">IF(COUNT(E266,H266)=2,E266+H266,"")</f>
        <v>2045</v>
      </c>
    </row>
    <row r="267" customFormat="false" ht="15" hidden="false" customHeight="false" outlineLevel="0" collapsed="false">
      <c r="A267" s="7" t="s">
        <v>529</v>
      </c>
      <c r="B267" s="7" t="s">
        <v>570</v>
      </c>
      <c r="C267" s="8" t="s">
        <v>571</v>
      </c>
      <c r="D267" s="9" t="str">
        <f aca="false">A267&amp;"|"&amp;B267</f>
        <v>Colorado|El Paso County</v>
      </c>
      <c r="E267" s="10" t="n">
        <v>1609</v>
      </c>
      <c r="F267" s="10" t="n">
        <v>2035</v>
      </c>
      <c r="G267" s="10" t="n">
        <v>168</v>
      </c>
      <c r="H267" s="10" t="n">
        <v>13</v>
      </c>
      <c r="I267" s="10" t="n">
        <v>1519</v>
      </c>
      <c r="J267" s="10" t="n">
        <v>87470</v>
      </c>
      <c r="K267" s="11" t="n">
        <v>736008</v>
      </c>
      <c r="L267" s="12" t="n">
        <f aca="false">IF(COUNT(F267,G267)=2,F267+G267,"")</f>
        <v>2203</v>
      </c>
      <c r="M267" s="12" t="n">
        <f aca="false">IF(COUNT(E267,H267)=2,E267+H267,"")</f>
        <v>1622</v>
      </c>
    </row>
    <row r="268" customFormat="false" ht="15" hidden="false" customHeight="false" outlineLevel="0" collapsed="false">
      <c r="A268" s="7" t="s">
        <v>529</v>
      </c>
      <c r="B268" s="7" t="s">
        <v>572</v>
      </c>
      <c r="C268" s="8" t="s">
        <v>573</v>
      </c>
      <c r="D268" s="9" t="str">
        <f aca="false">A268&amp;"|"&amp;B268</f>
        <v>Colorado|Elbert County</v>
      </c>
      <c r="E268" s="10" t="n">
        <v>1436</v>
      </c>
      <c r="F268" s="10" t="n">
        <v>2695</v>
      </c>
      <c r="G268" s="10" t="n">
        <v>150</v>
      </c>
      <c r="H268" s="10" t="n">
        <v>13</v>
      </c>
      <c r="I268" s="10" t="n">
        <v>1216</v>
      </c>
      <c r="J268" s="10" t="n">
        <v>129477</v>
      </c>
      <c r="K268" s="11" t="n">
        <v>27152</v>
      </c>
      <c r="L268" s="12" t="n">
        <f aca="false">IF(COUNT(F268,G268)=2,F268+G268,"")</f>
        <v>2845</v>
      </c>
      <c r="M268" s="12" t="n">
        <f aca="false">IF(COUNT(E268,H268)=2,E268+H268,"")</f>
        <v>1449</v>
      </c>
    </row>
    <row r="269" customFormat="false" ht="15" hidden="false" customHeight="false" outlineLevel="0" collapsed="false">
      <c r="A269" s="7" t="s">
        <v>529</v>
      </c>
      <c r="B269" s="7" t="s">
        <v>574</v>
      </c>
      <c r="C269" s="8" t="s">
        <v>575</v>
      </c>
      <c r="D269" s="9" t="str">
        <f aca="false">A269&amp;"|"&amp;B269</f>
        <v>Colorado|Fremont County</v>
      </c>
      <c r="E269" s="10" t="n">
        <v>1036</v>
      </c>
      <c r="F269" s="10" t="n">
        <v>1489</v>
      </c>
      <c r="G269" s="10" t="n">
        <v>121</v>
      </c>
      <c r="H269" s="10" t="n">
        <v>13</v>
      </c>
      <c r="I269" s="10" t="n">
        <v>720</v>
      </c>
      <c r="J269" s="10" t="n">
        <v>61027</v>
      </c>
      <c r="K269" s="11" t="n">
        <v>49394</v>
      </c>
      <c r="L269" s="12" t="n">
        <f aca="false">IF(COUNT(F269,G269)=2,F269+G269,"")</f>
        <v>1610</v>
      </c>
      <c r="M269" s="12" t="n">
        <f aca="false">IF(COUNT(E269,H269)=2,E269+H269,"")</f>
        <v>1049</v>
      </c>
    </row>
    <row r="270" customFormat="false" ht="15" hidden="false" customHeight="false" outlineLevel="0" collapsed="false">
      <c r="A270" s="7" t="s">
        <v>529</v>
      </c>
      <c r="B270" s="7" t="s">
        <v>576</v>
      </c>
      <c r="C270" s="8" t="s">
        <v>577</v>
      </c>
      <c r="D270" s="9" t="str">
        <f aca="false">A270&amp;"|"&amp;B270</f>
        <v>Colorado|Garfield County</v>
      </c>
      <c r="E270" s="10" t="n">
        <v>1515</v>
      </c>
      <c r="F270" s="10" t="n">
        <v>2213</v>
      </c>
      <c r="G270" s="10" t="n">
        <v>158</v>
      </c>
      <c r="H270" s="10" t="n">
        <v>13</v>
      </c>
      <c r="I270" s="10" t="n">
        <v>1289</v>
      </c>
      <c r="J270" s="10" t="n">
        <v>86172</v>
      </c>
      <c r="K270" s="11" t="n">
        <v>62034</v>
      </c>
      <c r="L270" s="12" t="n">
        <f aca="false">IF(COUNT(F270,G270)=2,F270+G270,"")</f>
        <v>2371</v>
      </c>
      <c r="M270" s="12" t="n">
        <f aca="false">IF(COUNT(E270,H270)=2,E270+H270,"")</f>
        <v>1528</v>
      </c>
    </row>
    <row r="271" customFormat="false" ht="15" hidden="false" customHeight="false" outlineLevel="0" collapsed="false">
      <c r="A271" s="7" t="s">
        <v>529</v>
      </c>
      <c r="B271" s="7" t="s">
        <v>578</v>
      </c>
      <c r="C271" s="8" t="s">
        <v>579</v>
      </c>
      <c r="D271" s="9" t="str">
        <f aca="false">A271&amp;"|"&amp;B271</f>
        <v>Colorado|Gilpin County</v>
      </c>
      <c r="E271" s="10" t="n">
        <v>1340</v>
      </c>
      <c r="F271" s="10" t="n">
        <v>2119</v>
      </c>
      <c r="G271" s="10" t="n">
        <v>140</v>
      </c>
      <c r="H271" s="10" t="n">
        <v>13</v>
      </c>
      <c r="I271" s="10" t="n">
        <v>1276</v>
      </c>
      <c r="J271" s="10" t="n">
        <v>88654</v>
      </c>
      <c r="K271" s="11" t="n">
        <v>5877</v>
      </c>
      <c r="L271" s="12" t="n">
        <f aca="false">IF(COUNT(F271,G271)=2,F271+G271,"")</f>
        <v>2259</v>
      </c>
      <c r="M271" s="12" t="n">
        <f aca="false">IF(COUNT(E271,H271)=2,E271+H271,"")</f>
        <v>1353</v>
      </c>
    </row>
    <row r="272" customFormat="false" ht="15" hidden="false" customHeight="false" outlineLevel="0" collapsed="false">
      <c r="A272" s="7" t="s">
        <v>529</v>
      </c>
      <c r="B272" s="7" t="s">
        <v>580</v>
      </c>
      <c r="C272" s="8" t="s">
        <v>581</v>
      </c>
      <c r="D272" s="9" t="str">
        <f aca="false">A272&amp;"|"&amp;B272</f>
        <v>Colorado|Grand County</v>
      </c>
      <c r="E272" s="10" t="n">
        <v>1451</v>
      </c>
      <c r="F272" s="10" t="n">
        <v>2010</v>
      </c>
      <c r="G272" s="10" t="n">
        <v>151</v>
      </c>
      <c r="H272" s="10" t="n">
        <v>13</v>
      </c>
      <c r="I272" s="10" t="n">
        <v>1481</v>
      </c>
      <c r="J272" s="10" t="n">
        <v>84558</v>
      </c>
      <c r="K272" s="11" t="n">
        <v>15794</v>
      </c>
      <c r="L272" s="12" t="n">
        <f aca="false">IF(COUNT(F272,G272)=2,F272+G272,"")</f>
        <v>2161</v>
      </c>
      <c r="M272" s="12" t="n">
        <f aca="false">IF(COUNT(E272,H272)=2,E272+H272,"")</f>
        <v>1464</v>
      </c>
    </row>
    <row r="273" customFormat="false" ht="15" hidden="false" customHeight="false" outlineLevel="0" collapsed="false">
      <c r="A273" s="7" t="s">
        <v>529</v>
      </c>
      <c r="B273" s="7" t="s">
        <v>582</v>
      </c>
      <c r="C273" s="8" t="s">
        <v>583</v>
      </c>
      <c r="D273" s="9" t="str">
        <f aca="false">A273&amp;"|"&amp;B273</f>
        <v>Colorado|Gunnison County</v>
      </c>
      <c r="E273" s="10" t="n">
        <v>1191</v>
      </c>
      <c r="F273" s="10" t="n">
        <v>2170</v>
      </c>
      <c r="G273" s="10" t="n">
        <v>124</v>
      </c>
      <c r="H273" s="10" t="n">
        <v>13</v>
      </c>
      <c r="I273" s="10" t="n">
        <v>1235</v>
      </c>
      <c r="J273" s="10" t="n">
        <v>77358</v>
      </c>
      <c r="K273" s="11" t="n">
        <v>17158</v>
      </c>
      <c r="L273" s="12" t="n">
        <f aca="false">IF(COUNT(F273,G273)=2,F273+G273,"")</f>
        <v>2294</v>
      </c>
      <c r="M273" s="12" t="n">
        <f aca="false">IF(COUNT(E273,H273)=2,E273+H273,"")</f>
        <v>1204</v>
      </c>
    </row>
    <row r="274" customFormat="false" ht="15" hidden="false" customHeight="false" outlineLevel="0" collapsed="false">
      <c r="A274" s="7" t="s">
        <v>529</v>
      </c>
      <c r="B274" s="7" t="s">
        <v>584</v>
      </c>
      <c r="C274" s="8" t="s">
        <v>585</v>
      </c>
      <c r="D274" s="9" t="str">
        <f aca="false">A274&amp;"|"&amp;B274</f>
        <v>Colorado|Hinsdale County</v>
      </c>
      <c r="E274" s="10" t="n">
        <v>1099</v>
      </c>
      <c r="F274" s="10" t="n">
        <v>2179</v>
      </c>
      <c r="G274" s="10" t="n">
        <v>121</v>
      </c>
      <c r="H274" s="10" t="n">
        <v>13</v>
      </c>
      <c r="I274" s="10" t="n">
        <v>1095</v>
      </c>
      <c r="J274" s="10" t="n">
        <v>64327</v>
      </c>
      <c r="K274" s="11" t="n">
        <v>939</v>
      </c>
      <c r="L274" s="12" t="n">
        <f aca="false">IF(COUNT(F274,G274)=2,F274+G274,"")</f>
        <v>2300</v>
      </c>
      <c r="M274" s="12" t="n">
        <f aca="false">IF(COUNT(E274,H274)=2,E274+H274,"")</f>
        <v>1112</v>
      </c>
    </row>
    <row r="275" customFormat="false" ht="15" hidden="false" customHeight="false" outlineLevel="0" collapsed="false">
      <c r="A275" s="7" t="s">
        <v>529</v>
      </c>
      <c r="B275" s="7" t="s">
        <v>586</v>
      </c>
      <c r="C275" s="8" t="s">
        <v>587</v>
      </c>
      <c r="D275" s="9" t="str">
        <f aca="false">A275&amp;"|"&amp;B275</f>
        <v>Colorado|Huerfano County</v>
      </c>
      <c r="E275" s="10" t="n">
        <v>739</v>
      </c>
      <c r="F275" s="10" t="n">
        <v>1292</v>
      </c>
      <c r="G275" s="10" t="n">
        <v>121</v>
      </c>
      <c r="H275" s="10" t="n">
        <v>13</v>
      </c>
      <c r="I275" s="10" t="n">
        <v>1235</v>
      </c>
      <c r="J275" s="10" t="n">
        <v>52139</v>
      </c>
      <c r="K275" s="11" t="n">
        <v>6946</v>
      </c>
      <c r="L275" s="12" t="n">
        <f aca="false">IF(COUNT(F275,G275)=2,F275+G275,"")</f>
        <v>1413</v>
      </c>
      <c r="M275" s="12" t="n">
        <f aca="false">IF(COUNT(E275,H275)=2,E275+H275,"")</f>
        <v>752</v>
      </c>
    </row>
    <row r="276" customFormat="false" ht="15" hidden="false" customHeight="false" outlineLevel="0" collapsed="false">
      <c r="A276" s="7" t="s">
        <v>529</v>
      </c>
      <c r="B276" s="7" t="s">
        <v>125</v>
      </c>
      <c r="C276" s="8" t="s">
        <v>588</v>
      </c>
      <c r="D276" s="9" t="str">
        <f aca="false">A276&amp;"|"&amp;B276</f>
        <v>Colorado|Jackson County</v>
      </c>
      <c r="E276" s="10" t="n">
        <v>1484</v>
      </c>
      <c r="F276" s="10" t="n">
        <v>1328</v>
      </c>
      <c r="G276" s="10" t="n">
        <v>155</v>
      </c>
      <c r="H276" s="10" t="n">
        <v>13</v>
      </c>
      <c r="I276" s="10" t="n">
        <v>1399</v>
      </c>
      <c r="J276" s="10" t="n">
        <v>41809</v>
      </c>
      <c r="K276" s="11" t="n">
        <v>1422</v>
      </c>
      <c r="L276" s="12" t="n">
        <f aca="false">IF(COUNT(F276,G276)=2,F276+G276,"")</f>
        <v>1483</v>
      </c>
      <c r="M276" s="12" t="n">
        <f aca="false">IF(COUNT(E276,H276)=2,E276+H276,"")</f>
        <v>1497</v>
      </c>
    </row>
    <row r="277" customFormat="false" ht="15" hidden="false" customHeight="false" outlineLevel="0" collapsed="false">
      <c r="A277" s="7" t="s">
        <v>529</v>
      </c>
      <c r="B277" s="7" t="s">
        <v>127</v>
      </c>
      <c r="C277" s="8" t="s">
        <v>589</v>
      </c>
      <c r="D277" s="9" t="str">
        <f aca="false">A277&amp;"|"&amp;B277</f>
        <v>Colorado|Jefferson County</v>
      </c>
      <c r="E277" s="10" t="n">
        <v>1792</v>
      </c>
      <c r="F277" s="10" t="n">
        <v>2389</v>
      </c>
      <c r="G277" s="10" t="n">
        <v>187</v>
      </c>
      <c r="H277" s="10" t="n">
        <v>13</v>
      </c>
      <c r="I277" s="10" t="n">
        <v>1799</v>
      </c>
      <c r="J277" s="10" t="n">
        <v>107800</v>
      </c>
      <c r="K277" s="11" t="n">
        <v>579715</v>
      </c>
      <c r="L277" s="12" t="n">
        <f aca="false">IF(COUNT(F277,G277)=2,F277+G277,"")</f>
        <v>2576</v>
      </c>
      <c r="M277" s="12" t="n">
        <f aca="false">IF(COUNT(E277,H277)=2,E277+H277,"")</f>
        <v>1805</v>
      </c>
    </row>
    <row r="278" customFormat="false" ht="15" hidden="false" customHeight="false" outlineLevel="0" collapsed="false">
      <c r="A278" s="7" t="s">
        <v>529</v>
      </c>
      <c r="B278" s="7" t="s">
        <v>590</v>
      </c>
      <c r="C278" s="8" t="s">
        <v>591</v>
      </c>
      <c r="D278" s="9" t="str">
        <f aca="false">A278&amp;"|"&amp;B278</f>
        <v>Colorado|Kiowa County</v>
      </c>
      <c r="E278" s="10" t="n">
        <v>869</v>
      </c>
      <c r="F278" s="10" t="n">
        <v>1190</v>
      </c>
      <c r="G278" s="10" t="n">
        <v>121</v>
      </c>
      <c r="H278" s="10" t="n">
        <v>13</v>
      </c>
      <c r="I278" s="10" t="n">
        <v>450</v>
      </c>
      <c r="J278" s="10" t="n">
        <v>56389</v>
      </c>
      <c r="K278" s="11" t="n">
        <v>1356</v>
      </c>
      <c r="L278" s="12" t="n">
        <f aca="false">IF(COUNT(F278,G278)=2,F278+G278,"")</f>
        <v>1311</v>
      </c>
      <c r="M278" s="12" t="n">
        <f aca="false">IF(COUNT(E278,H278)=2,E278+H278,"")</f>
        <v>882</v>
      </c>
    </row>
    <row r="279" customFormat="false" ht="15" hidden="false" customHeight="false" outlineLevel="0" collapsed="false">
      <c r="A279" s="7" t="s">
        <v>529</v>
      </c>
      <c r="B279" s="7" t="s">
        <v>592</v>
      </c>
      <c r="C279" s="8" t="s">
        <v>593</v>
      </c>
      <c r="D279" s="9" t="str">
        <f aca="false">A279&amp;"|"&amp;B279</f>
        <v>Colorado|Kit Carson County</v>
      </c>
      <c r="E279" s="10" t="n">
        <v>916</v>
      </c>
      <c r="F279" s="10" t="n">
        <v>1551</v>
      </c>
      <c r="G279" s="10" t="n">
        <v>121</v>
      </c>
      <c r="H279" s="10" t="n">
        <v>13</v>
      </c>
      <c r="I279" s="10" t="n">
        <v>770</v>
      </c>
      <c r="J279" s="10" t="n">
        <v>59810</v>
      </c>
      <c r="K279" s="11" t="n">
        <v>7015</v>
      </c>
      <c r="L279" s="12" t="n">
        <f aca="false">IF(COUNT(F279,G279)=2,F279+G279,"")</f>
        <v>1672</v>
      </c>
      <c r="M279" s="12" t="n">
        <f aca="false">IF(COUNT(E279,H279)=2,E279+H279,"")</f>
        <v>929</v>
      </c>
    </row>
    <row r="280" customFormat="false" ht="15" hidden="false" customHeight="false" outlineLevel="0" collapsed="false">
      <c r="A280" s="7" t="s">
        <v>529</v>
      </c>
      <c r="B280" s="7" t="s">
        <v>594</v>
      </c>
      <c r="C280" s="8" t="s">
        <v>595</v>
      </c>
      <c r="D280" s="9" t="str">
        <f aca="false">A280&amp;"|"&amp;B280</f>
        <v>Colorado|La Plata County</v>
      </c>
      <c r="E280" s="10" t="n">
        <v>1409</v>
      </c>
      <c r="F280" s="10" t="n">
        <v>2075</v>
      </c>
      <c r="G280" s="10" t="n">
        <v>147</v>
      </c>
      <c r="H280" s="10" t="n">
        <v>13</v>
      </c>
      <c r="I280" s="10" t="n">
        <v>1239</v>
      </c>
      <c r="J280" s="10" t="n">
        <v>85296</v>
      </c>
      <c r="K280" s="11" t="n">
        <v>56088</v>
      </c>
      <c r="L280" s="12" t="n">
        <f aca="false">IF(COUNT(F280,G280)=2,F280+G280,"")</f>
        <v>2222</v>
      </c>
      <c r="M280" s="12" t="n">
        <f aca="false">IF(COUNT(E280,H280)=2,E280+H280,"")</f>
        <v>1422</v>
      </c>
    </row>
    <row r="281" customFormat="false" ht="15" hidden="false" customHeight="false" outlineLevel="0" collapsed="false">
      <c r="A281" s="7" t="s">
        <v>529</v>
      </c>
      <c r="B281" s="7" t="s">
        <v>447</v>
      </c>
      <c r="C281" s="8" t="s">
        <v>596</v>
      </c>
      <c r="D281" s="9" t="str">
        <f aca="false">A281&amp;"|"&amp;B281</f>
        <v>Colorado|Lake County</v>
      </c>
      <c r="E281" s="10" t="n">
        <v>1599</v>
      </c>
      <c r="F281" s="10" t="n">
        <v>1876</v>
      </c>
      <c r="G281" s="10" t="n">
        <v>167</v>
      </c>
      <c r="H281" s="10" t="n">
        <v>13</v>
      </c>
      <c r="I281" s="10" t="n">
        <v>1004</v>
      </c>
      <c r="J281" s="10" t="n">
        <v>93655</v>
      </c>
      <c r="K281" s="11" t="n">
        <v>7411</v>
      </c>
      <c r="L281" s="12" t="n">
        <f aca="false">IF(COUNT(F281,G281)=2,F281+G281,"")</f>
        <v>2043</v>
      </c>
      <c r="M281" s="12" t="n">
        <f aca="false">IF(COUNT(E281,H281)=2,E281+H281,"")</f>
        <v>1612</v>
      </c>
    </row>
    <row r="282" customFormat="false" ht="15" hidden="false" customHeight="false" outlineLevel="0" collapsed="false">
      <c r="A282" s="7" t="s">
        <v>529</v>
      </c>
      <c r="B282" s="7" t="s">
        <v>597</v>
      </c>
      <c r="C282" s="8" t="s">
        <v>598</v>
      </c>
      <c r="D282" s="9" t="str">
        <f aca="false">A282&amp;"|"&amp;B282</f>
        <v>Colorado|Larimer County</v>
      </c>
      <c r="E282" s="10" t="n">
        <v>1677</v>
      </c>
      <c r="F282" s="10" t="n">
        <v>2227</v>
      </c>
      <c r="G282" s="10" t="n">
        <v>175</v>
      </c>
      <c r="H282" s="10" t="n">
        <v>13</v>
      </c>
      <c r="I282" s="10" t="n">
        <v>1695</v>
      </c>
      <c r="J282" s="10" t="n">
        <v>91364</v>
      </c>
      <c r="K282" s="11" t="n">
        <v>363561</v>
      </c>
      <c r="L282" s="12" t="n">
        <f aca="false">IF(COUNT(F282,G282)=2,F282+G282,"")</f>
        <v>2402</v>
      </c>
      <c r="M282" s="12" t="n">
        <f aca="false">IF(COUNT(E282,H282)=2,E282+H282,"")</f>
        <v>1690</v>
      </c>
    </row>
    <row r="283" customFormat="false" ht="15" hidden="false" customHeight="false" outlineLevel="0" collapsed="false">
      <c r="A283" s="7" t="s">
        <v>529</v>
      </c>
      <c r="B283" s="7" t="s">
        <v>599</v>
      </c>
      <c r="C283" s="8" t="s">
        <v>600</v>
      </c>
      <c r="D283" s="9" t="str">
        <f aca="false">A283&amp;"|"&amp;B283</f>
        <v>Colorado|Las Animas County</v>
      </c>
      <c r="E283" s="10" t="n">
        <v>875</v>
      </c>
      <c r="F283" s="10" t="n">
        <v>1417</v>
      </c>
      <c r="G283" s="10" t="n">
        <v>121</v>
      </c>
      <c r="H283" s="10" t="n">
        <v>13</v>
      </c>
      <c r="I283" s="10" t="n">
        <v>480</v>
      </c>
      <c r="J283" s="10" t="n">
        <v>50408</v>
      </c>
      <c r="K283" s="11" t="n">
        <v>14392</v>
      </c>
      <c r="L283" s="12" t="n">
        <f aca="false">IF(COUNT(F283,G283)=2,F283+G283,"")</f>
        <v>1538</v>
      </c>
      <c r="M283" s="12" t="n">
        <f aca="false">IF(COUNT(E283,H283)=2,E283+H283,"")</f>
        <v>888</v>
      </c>
    </row>
    <row r="284" customFormat="false" ht="15" hidden="false" customHeight="false" outlineLevel="0" collapsed="false">
      <c r="A284" s="7" t="s">
        <v>529</v>
      </c>
      <c r="B284" s="7" t="s">
        <v>350</v>
      </c>
      <c r="C284" s="8" t="s">
        <v>601</v>
      </c>
      <c r="D284" s="9" t="str">
        <f aca="false">A284&amp;"|"&amp;B284</f>
        <v>Colorado|Lincoln County</v>
      </c>
      <c r="E284" s="10" t="n">
        <v>854</v>
      </c>
      <c r="F284" s="10" t="n">
        <v>1558</v>
      </c>
      <c r="G284" s="10" t="n">
        <v>121</v>
      </c>
      <c r="H284" s="10" t="n">
        <v>13</v>
      </c>
      <c r="I284" s="10" t="n">
        <v>727</v>
      </c>
      <c r="J284" s="10" t="n">
        <v>54257</v>
      </c>
      <c r="K284" s="11" t="n">
        <v>5561</v>
      </c>
      <c r="L284" s="12" t="n">
        <f aca="false">IF(COUNT(F284,G284)=2,F284+G284,"")</f>
        <v>1679</v>
      </c>
      <c r="M284" s="12" t="n">
        <f aca="false">IF(COUNT(E284,H284)=2,E284+H284,"")</f>
        <v>867</v>
      </c>
    </row>
    <row r="285" customFormat="false" ht="15" hidden="false" customHeight="false" outlineLevel="0" collapsed="false">
      <c r="A285" s="7" t="s">
        <v>529</v>
      </c>
      <c r="B285" s="7" t="s">
        <v>354</v>
      </c>
      <c r="C285" s="8" t="s">
        <v>602</v>
      </c>
      <c r="D285" s="9" t="str">
        <f aca="false">A285&amp;"|"&amp;B285</f>
        <v>Colorado|Logan County</v>
      </c>
      <c r="E285" s="10" t="n">
        <v>1027</v>
      </c>
      <c r="F285" s="10" t="n">
        <v>1462</v>
      </c>
      <c r="G285" s="10" t="n">
        <v>121</v>
      </c>
      <c r="H285" s="10" t="n">
        <v>13</v>
      </c>
      <c r="I285" s="10" t="n">
        <v>720</v>
      </c>
      <c r="J285" s="10" t="n">
        <v>55074</v>
      </c>
      <c r="K285" s="11" t="n">
        <v>21067</v>
      </c>
      <c r="L285" s="12" t="n">
        <f aca="false">IF(COUNT(F285,G285)=2,F285+G285,"")</f>
        <v>1583</v>
      </c>
      <c r="M285" s="12" t="n">
        <f aca="false">IF(COUNT(E285,H285)=2,E285+H285,"")</f>
        <v>1040</v>
      </c>
    </row>
    <row r="286" customFormat="false" ht="15" hidden="false" customHeight="false" outlineLevel="0" collapsed="false">
      <c r="A286" s="7" t="s">
        <v>529</v>
      </c>
      <c r="B286" s="7" t="s">
        <v>603</v>
      </c>
      <c r="C286" s="8" t="s">
        <v>604</v>
      </c>
      <c r="D286" s="9" t="str">
        <f aca="false">A286&amp;"|"&amp;B286</f>
        <v>Colorado|Mesa County</v>
      </c>
      <c r="E286" s="10" t="n">
        <v>1154</v>
      </c>
      <c r="F286" s="10" t="n">
        <v>1592</v>
      </c>
      <c r="G286" s="10" t="n">
        <v>121</v>
      </c>
      <c r="H286" s="10" t="n">
        <v>13</v>
      </c>
      <c r="I286" s="10" t="n">
        <v>965</v>
      </c>
      <c r="J286" s="10" t="n">
        <v>71485</v>
      </c>
      <c r="K286" s="11" t="n">
        <v>157316</v>
      </c>
      <c r="L286" s="12" t="n">
        <f aca="false">IF(COUNT(F286,G286)=2,F286+G286,"")</f>
        <v>1713</v>
      </c>
      <c r="M286" s="12" t="n">
        <f aca="false">IF(COUNT(E286,H286)=2,E286+H286,"")</f>
        <v>1167</v>
      </c>
    </row>
    <row r="287" customFormat="false" ht="15" hidden="false" customHeight="false" outlineLevel="0" collapsed="false">
      <c r="A287" s="7" t="s">
        <v>529</v>
      </c>
      <c r="B287" s="7" t="s">
        <v>605</v>
      </c>
      <c r="C287" s="8" t="s">
        <v>606</v>
      </c>
      <c r="D287" s="9" t="str">
        <f aca="false">A287&amp;"|"&amp;B287</f>
        <v>Colorado|Mineral County</v>
      </c>
      <c r="E287" s="10" t="n">
        <v>903</v>
      </c>
      <c r="F287" s="10" t="n">
        <v>1708</v>
      </c>
      <c r="G287" s="10" t="n">
        <v>121</v>
      </c>
      <c r="H287" s="10" t="n">
        <v>13</v>
      </c>
      <c r="I287" s="10" t="n">
        <v>765</v>
      </c>
      <c r="J287" s="10" t="n">
        <v>52455</v>
      </c>
      <c r="K287" s="11" t="n">
        <v>799</v>
      </c>
      <c r="L287" s="12" t="n">
        <f aca="false">IF(COUNT(F287,G287)=2,F287+G287,"")</f>
        <v>1829</v>
      </c>
      <c r="M287" s="12" t="n">
        <f aca="false">IF(COUNT(E287,H287)=2,E287+H287,"")</f>
        <v>916</v>
      </c>
    </row>
    <row r="288" customFormat="false" ht="15" hidden="false" customHeight="false" outlineLevel="0" collapsed="false">
      <c r="A288" s="7" t="s">
        <v>529</v>
      </c>
      <c r="B288" s="7" t="s">
        <v>607</v>
      </c>
      <c r="C288" s="8" t="s">
        <v>608</v>
      </c>
      <c r="D288" s="9" t="str">
        <f aca="false">A288&amp;"|"&amp;B288</f>
        <v>Colorado|Moffat County</v>
      </c>
      <c r="E288" s="10" t="n">
        <v>1051</v>
      </c>
      <c r="F288" s="10" t="n">
        <v>1532</v>
      </c>
      <c r="G288" s="10" t="n">
        <v>121</v>
      </c>
      <c r="H288" s="10" t="n">
        <v>13</v>
      </c>
      <c r="I288" s="10" t="n">
        <v>1263</v>
      </c>
      <c r="J288" s="10" t="n">
        <v>70975</v>
      </c>
      <c r="K288" s="11" t="n">
        <v>13258</v>
      </c>
      <c r="L288" s="12" t="n">
        <f aca="false">IF(COUNT(F288,G288)=2,F288+G288,"")</f>
        <v>1653</v>
      </c>
      <c r="M288" s="12" t="n">
        <f aca="false">IF(COUNT(E288,H288)=2,E288+H288,"")</f>
        <v>1064</v>
      </c>
    </row>
    <row r="289" customFormat="false" ht="15" hidden="false" customHeight="false" outlineLevel="0" collapsed="false">
      <c r="A289" s="7" t="s">
        <v>529</v>
      </c>
      <c r="B289" s="7" t="s">
        <v>609</v>
      </c>
      <c r="C289" s="8" t="s">
        <v>610</v>
      </c>
      <c r="D289" s="9" t="str">
        <f aca="false">A289&amp;"|"&amp;B289</f>
        <v>Colorado|Montezuma County</v>
      </c>
      <c r="E289" s="10" t="n">
        <v>974</v>
      </c>
      <c r="F289" s="10" t="n">
        <v>1481</v>
      </c>
      <c r="G289" s="10" t="n">
        <v>121</v>
      </c>
      <c r="H289" s="10" t="n">
        <v>13</v>
      </c>
      <c r="I289" s="10" t="n">
        <v>842</v>
      </c>
      <c r="J289" s="10" t="n">
        <v>63005</v>
      </c>
      <c r="K289" s="11" t="n">
        <v>26204</v>
      </c>
      <c r="L289" s="12" t="n">
        <f aca="false">IF(COUNT(F289,G289)=2,F289+G289,"")</f>
        <v>1602</v>
      </c>
      <c r="M289" s="12" t="n">
        <f aca="false">IF(COUNT(E289,H289)=2,E289+H289,"")</f>
        <v>987</v>
      </c>
    </row>
    <row r="290" customFormat="false" ht="15" hidden="false" customHeight="false" outlineLevel="0" collapsed="false">
      <c r="A290" s="7" t="s">
        <v>529</v>
      </c>
      <c r="B290" s="7" t="s">
        <v>611</v>
      </c>
      <c r="C290" s="8" t="s">
        <v>612</v>
      </c>
      <c r="D290" s="9" t="str">
        <f aca="false">A290&amp;"|"&amp;B290</f>
        <v>Colorado|Montrose County</v>
      </c>
      <c r="E290" s="10" t="n">
        <v>1120</v>
      </c>
      <c r="F290" s="10" t="n">
        <v>1547</v>
      </c>
      <c r="G290" s="10" t="n">
        <v>121</v>
      </c>
      <c r="H290" s="10" t="n">
        <v>13</v>
      </c>
      <c r="I290" s="10" t="n">
        <v>1029</v>
      </c>
      <c r="J290" s="10" t="n">
        <v>66072</v>
      </c>
      <c r="K290" s="11" t="n">
        <v>43272</v>
      </c>
      <c r="L290" s="12" t="n">
        <f aca="false">IF(COUNT(F290,G290)=2,F290+G290,"")</f>
        <v>1668</v>
      </c>
      <c r="M290" s="12" t="n">
        <f aca="false">IF(COUNT(E290,H290)=2,E290+H290,"")</f>
        <v>1133</v>
      </c>
    </row>
    <row r="291" customFormat="false" ht="15" hidden="false" customHeight="false" outlineLevel="0" collapsed="false">
      <c r="A291" s="7" t="s">
        <v>529</v>
      </c>
      <c r="B291" s="7" t="s">
        <v>157</v>
      </c>
      <c r="C291" s="8" t="s">
        <v>613</v>
      </c>
      <c r="D291" s="9" t="str">
        <f aca="false">A291&amp;"|"&amp;B291</f>
        <v>Colorado|Morgan County</v>
      </c>
      <c r="E291" s="10" t="n">
        <v>1092</v>
      </c>
      <c r="F291" s="10" t="n">
        <v>1923</v>
      </c>
      <c r="G291" s="10" t="n">
        <v>121</v>
      </c>
      <c r="H291" s="10" t="n">
        <v>13</v>
      </c>
      <c r="I291" s="10" t="n">
        <v>748</v>
      </c>
      <c r="J291" s="10" t="n">
        <v>75407</v>
      </c>
      <c r="K291" s="11" t="n">
        <v>29186</v>
      </c>
      <c r="L291" s="12" t="n">
        <f aca="false">IF(COUNT(F291,G291)=2,F291+G291,"")</f>
        <v>2044</v>
      </c>
      <c r="M291" s="12" t="n">
        <f aca="false">IF(COUNT(E291,H291)=2,E291+H291,"")</f>
        <v>1105</v>
      </c>
    </row>
    <row r="292" customFormat="false" ht="15" hidden="false" customHeight="false" outlineLevel="0" collapsed="false">
      <c r="A292" s="7" t="s">
        <v>529</v>
      </c>
      <c r="B292" s="7" t="s">
        <v>614</v>
      </c>
      <c r="C292" s="8" t="s">
        <v>615</v>
      </c>
      <c r="D292" s="9" t="str">
        <f aca="false">A292&amp;"|"&amp;B292</f>
        <v>Colorado|Otero County</v>
      </c>
      <c r="E292" s="10" t="n">
        <v>796</v>
      </c>
      <c r="F292" s="10" t="n">
        <v>1263</v>
      </c>
      <c r="G292" s="10" t="n">
        <v>121</v>
      </c>
      <c r="H292" s="10" t="n">
        <v>13</v>
      </c>
      <c r="I292" s="10" t="n">
        <v>450</v>
      </c>
      <c r="J292" s="10" t="n">
        <v>54897</v>
      </c>
      <c r="K292" s="11" t="n">
        <v>18460</v>
      </c>
      <c r="L292" s="12" t="n">
        <f aca="false">IF(COUNT(F292,G292)=2,F292+G292,"")</f>
        <v>1384</v>
      </c>
      <c r="M292" s="12" t="n">
        <f aca="false">IF(COUNT(E292,H292)=2,E292+H292,"")</f>
        <v>809</v>
      </c>
    </row>
    <row r="293" customFormat="false" ht="15" hidden="false" customHeight="false" outlineLevel="0" collapsed="false">
      <c r="A293" s="7" t="s">
        <v>529</v>
      </c>
      <c r="B293" s="7" t="s">
        <v>616</v>
      </c>
      <c r="C293" s="8" t="s">
        <v>617</v>
      </c>
      <c r="D293" s="9" t="str">
        <f aca="false">A293&amp;"|"&amp;B293</f>
        <v>Colorado|Ouray County</v>
      </c>
      <c r="E293" s="10" t="n">
        <v>1398</v>
      </c>
      <c r="F293" s="10" t="n">
        <v>1953</v>
      </c>
      <c r="G293" s="10" t="n">
        <v>146</v>
      </c>
      <c r="H293" s="10" t="n">
        <v>13</v>
      </c>
      <c r="I293" s="10" t="n">
        <v>1583</v>
      </c>
      <c r="J293" s="10" t="n">
        <v>84556</v>
      </c>
      <c r="K293" s="11" t="n">
        <v>5024</v>
      </c>
      <c r="L293" s="12" t="n">
        <f aca="false">IF(COUNT(F293,G293)=2,F293+G293,"")</f>
        <v>2099</v>
      </c>
      <c r="M293" s="12" t="n">
        <f aca="false">IF(COUNT(E293,H293)=2,E293+H293,"")</f>
        <v>1411</v>
      </c>
    </row>
    <row r="294" customFormat="false" ht="15" hidden="false" customHeight="false" outlineLevel="0" collapsed="false">
      <c r="A294" s="7" t="s">
        <v>529</v>
      </c>
      <c r="B294" s="7" t="s">
        <v>618</v>
      </c>
      <c r="C294" s="8" t="s">
        <v>619</v>
      </c>
      <c r="D294" s="9" t="str">
        <f aca="false">A294&amp;"|"&amp;B294</f>
        <v>Colorado|Park County</v>
      </c>
      <c r="E294" s="10" t="n">
        <v>1942</v>
      </c>
      <c r="F294" s="10" t="n">
        <v>2086</v>
      </c>
      <c r="G294" s="10" t="n">
        <v>203</v>
      </c>
      <c r="H294" s="10" t="n">
        <v>13</v>
      </c>
      <c r="I294" s="10" t="n">
        <v>1673</v>
      </c>
      <c r="J294" s="10" t="n">
        <v>95450</v>
      </c>
      <c r="K294" s="11" t="n">
        <v>17739</v>
      </c>
      <c r="L294" s="12" t="n">
        <f aca="false">IF(COUNT(F294,G294)=2,F294+G294,"")</f>
        <v>2289</v>
      </c>
      <c r="M294" s="12" t="n">
        <f aca="false">IF(COUNT(E294,H294)=2,E294+H294,"")</f>
        <v>1955</v>
      </c>
    </row>
    <row r="295" customFormat="false" ht="15" hidden="false" customHeight="false" outlineLevel="0" collapsed="false">
      <c r="A295" s="7" t="s">
        <v>529</v>
      </c>
      <c r="B295" s="7" t="s">
        <v>373</v>
      </c>
      <c r="C295" s="8" t="s">
        <v>620</v>
      </c>
      <c r="D295" s="9" t="str">
        <f aca="false">A295&amp;"|"&amp;B295</f>
        <v>Colorado|Phillips County</v>
      </c>
      <c r="E295" s="10" t="n">
        <v>947</v>
      </c>
      <c r="F295" s="10" t="n">
        <v>1457</v>
      </c>
      <c r="G295" s="10" t="n">
        <v>121</v>
      </c>
      <c r="H295" s="10" t="n">
        <v>13</v>
      </c>
      <c r="I295" s="10" t="n">
        <v>450</v>
      </c>
      <c r="J295" s="10" t="n">
        <v>60372</v>
      </c>
      <c r="K295" s="11" t="n">
        <v>4491</v>
      </c>
      <c r="L295" s="12" t="n">
        <f aca="false">IF(COUNT(F295,G295)=2,F295+G295,"")</f>
        <v>1578</v>
      </c>
      <c r="M295" s="12" t="n">
        <f aca="false">IF(COUNT(E295,H295)=2,E295+H295,"")</f>
        <v>960</v>
      </c>
    </row>
    <row r="296" customFormat="false" ht="15" hidden="false" customHeight="false" outlineLevel="0" collapsed="false">
      <c r="A296" s="7" t="s">
        <v>529</v>
      </c>
      <c r="B296" s="7" t="s">
        <v>621</v>
      </c>
      <c r="C296" s="8" t="s">
        <v>622</v>
      </c>
      <c r="D296" s="9" t="str">
        <f aca="false">A296&amp;"|"&amp;B296</f>
        <v>Colorado|Pitkin County</v>
      </c>
      <c r="E296" s="10" t="n">
        <v>1880</v>
      </c>
      <c r="F296" s="10" t="n">
        <v>2909</v>
      </c>
      <c r="G296" s="10" t="n">
        <v>196</v>
      </c>
      <c r="H296" s="10" t="n">
        <v>13</v>
      </c>
      <c r="I296" s="10" t="n">
        <v>1181</v>
      </c>
      <c r="J296" s="10" t="n">
        <v>100318</v>
      </c>
      <c r="K296" s="11" t="n">
        <v>17119</v>
      </c>
      <c r="L296" s="12" t="n">
        <f aca="false">IF(COUNT(F296,G296)=2,F296+G296,"")</f>
        <v>3105</v>
      </c>
      <c r="M296" s="12" t="n">
        <f aca="false">IF(COUNT(E296,H296)=2,E296+H296,"")</f>
        <v>1893</v>
      </c>
    </row>
    <row r="297" customFormat="false" ht="15" hidden="false" customHeight="false" outlineLevel="0" collapsed="false">
      <c r="A297" s="7" t="s">
        <v>529</v>
      </c>
      <c r="B297" s="7" t="s">
        <v>623</v>
      </c>
      <c r="C297" s="8" t="s">
        <v>624</v>
      </c>
      <c r="D297" s="9" t="str">
        <f aca="false">A297&amp;"|"&amp;B297</f>
        <v>Colorado|Prowers County</v>
      </c>
      <c r="E297" s="10" t="n">
        <v>741</v>
      </c>
      <c r="F297" s="10" t="n">
        <v>1235</v>
      </c>
      <c r="G297" s="10" t="n">
        <v>121</v>
      </c>
      <c r="H297" s="10" t="n">
        <v>13</v>
      </c>
      <c r="I297" s="10" t="n">
        <v>450</v>
      </c>
      <c r="J297" s="10" t="n">
        <v>57601</v>
      </c>
      <c r="K297" s="11" t="n">
        <v>11931</v>
      </c>
      <c r="L297" s="12" t="n">
        <f aca="false">IF(COUNT(F297,G297)=2,F297+G297,"")</f>
        <v>1356</v>
      </c>
      <c r="M297" s="12" t="n">
        <f aca="false">IF(COUNT(E297,H297)=2,E297+H297,"")</f>
        <v>754</v>
      </c>
    </row>
    <row r="298" customFormat="false" ht="15" hidden="false" customHeight="false" outlineLevel="0" collapsed="false">
      <c r="A298" s="7" t="s">
        <v>529</v>
      </c>
      <c r="B298" s="7" t="s">
        <v>625</v>
      </c>
      <c r="C298" s="8" t="s">
        <v>626</v>
      </c>
      <c r="D298" s="9" t="str">
        <f aca="false">A298&amp;"|"&amp;B298</f>
        <v>Colorado|Pueblo County</v>
      </c>
      <c r="E298" s="10" t="n">
        <v>1059</v>
      </c>
      <c r="F298" s="10" t="n">
        <v>1544</v>
      </c>
      <c r="G298" s="10" t="n">
        <v>121</v>
      </c>
      <c r="H298" s="10" t="n">
        <v>13</v>
      </c>
      <c r="I298" s="10" t="n">
        <v>1116</v>
      </c>
      <c r="J298" s="10" t="n">
        <v>62250</v>
      </c>
      <c r="K298" s="11" t="n">
        <v>168726</v>
      </c>
      <c r="L298" s="12" t="n">
        <f aca="false">IF(COUNT(F298,G298)=2,F298+G298,"")</f>
        <v>1665</v>
      </c>
      <c r="M298" s="12" t="n">
        <f aca="false">IF(COUNT(E298,H298)=2,E298+H298,"")</f>
        <v>1072</v>
      </c>
    </row>
    <row r="299" customFormat="false" ht="15" hidden="false" customHeight="false" outlineLevel="0" collapsed="false">
      <c r="A299" s="7" t="s">
        <v>529</v>
      </c>
      <c r="B299" s="7" t="s">
        <v>627</v>
      </c>
      <c r="C299" s="8" t="s">
        <v>628</v>
      </c>
      <c r="D299" s="9" t="str">
        <f aca="false">A299&amp;"|"&amp;B299</f>
        <v>Colorado|Rio Blanco County</v>
      </c>
      <c r="E299" s="10" t="n">
        <v>924</v>
      </c>
      <c r="F299" s="10" t="n">
        <v>1356</v>
      </c>
      <c r="G299" s="10" t="n">
        <v>121</v>
      </c>
      <c r="H299" s="10" t="n">
        <v>13</v>
      </c>
      <c r="I299" s="10" t="n">
        <v>806</v>
      </c>
      <c r="J299" s="10" t="n">
        <v>72620</v>
      </c>
      <c r="K299" s="11" t="n">
        <v>6518</v>
      </c>
      <c r="L299" s="12" t="n">
        <f aca="false">IF(COUNT(F299,G299)=2,F299+G299,"")</f>
        <v>1477</v>
      </c>
      <c r="M299" s="12" t="n">
        <f aca="false">IF(COUNT(E299,H299)=2,E299+H299,"")</f>
        <v>937</v>
      </c>
    </row>
    <row r="300" customFormat="false" ht="15" hidden="false" customHeight="false" outlineLevel="0" collapsed="false">
      <c r="A300" s="7" t="s">
        <v>529</v>
      </c>
      <c r="B300" s="7" t="s">
        <v>629</v>
      </c>
      <c r="C300" s="8" t="s">
        <v>630</v>
      </c>
      <c r="D300" s="9" t="str">
        <f aca="false">A300&amp;"|"&amp;B300</f>
        <v>Colorado|Rio Grande County</v>
      </c>
      <c r="E300" s="10" t="n">
        <v>782</v>
      </c>
      <c r="F300" s="10" t="n">
        <v>1276</v>
      </c>
      <c r="G300" s="10" t="n">
        <v>121</v>
      </c>
      <c r="H300" s="10" t="n">
        <v>13</v>
      </c>
      <c r="I300" s="10" t="n">
        <v>775</v>
      </c>
      <c r="J300" s="10" t="n">
        <v>62166</v>
      </c>
      <c r="K300" s="11" t="n">
        <v>11394</v>
      </c>
      <c r="L300" s="12" t="n">
        <f aca="false">IF(COUNT(F300,G300)=2,F300+G300,"")</f>
        <v>1397</v>
      </c>
      <c r="M300" s="12" t="n">
        <f aca="false">IF(COUNT(E300,H300)=2,E300+H300,"")</f>
        <v>795</v>
      </c>
    </row>
    <row r="301" customFormat="false" ht="15" hidden="false" customHeight="false" outlineLevel="0" collapsed="false">
      <c r="A301" s="7" t="s">
        <v>529</v>
      </c>
      <c r="B301" s="7" t="s">
        <v>631</v>
      </c>
      <c r="C301" s="8" t="s">
        <v>632</v>
      </c>
      <c r="D301" s="9" t="str">
        <f aca="false">A301&amp;"|"&amp;B301</f>
        <v>Colorado|Routt County</v>
      </c>
      <c r="E301" s="10" t="n">
        <v>1845</v>
      </c>
      <c r="F301" s="10" t="n">
        <v>2401</v>
      </c>
      <c r="G301" s="10" t="n">
        <v>192</v>
      </c>
      <c r="H301" s="10" t="n">
        <v>13</v>
      </c>
      <c r="I301" s="10" t="n">
        <v>1437</v>
      </c>
      <c r="J301" s="10" t="n">
        <v>104803</v>
      </c>
      <c r="K301" s="11" t="n">
        <v>24990</v>
      </c>
      <c r="L301" s="12" t="n">
        <f aca="false">IF(COUNT(F301,G301)=2,F301+G301,"")</f>
        <v>2593</v>
      </c>
      <c r="M301" s="12" t="n">
        <f aca="false">IF(COUNT(E301,H301)=2,E301+H301,"")</f>
        <v>1858</v>
      </c>
    </row>
    <row r="302" customFormat="false" ht="15" hidden="false" customHeight="false" outlineLevel="0" collapsed="false">
      <c r="A302" s="7" t="s">
        <v>529</v>
      </c>
      <c r="B302" s="7" t="s">
        <v>633</v>
      </c>
      <c r="C302" s="8" t="s">
        <v>634</v>
      </c>
      <c r="D302" s="9" t="str">
        <f aca="false">A302&amp;"|"&amp;B302</f>
        <v>Colorado|Saguache County</v>
      </c>
      <c r="E302" s="10" t="n">
        <v>746</v>
      </c>
      <c r="F302" s="10" t="n">
        <v>1370</v>
      </c>
      <c r="G302" s="10" t="n">
        <v>121</v>
      </c>
      <c r="H302" s="10" t="n">
        <v>13</v>
      </c>
      <c r="I302" s="10" t="n">
        <v>811</v>
      </c>
      <c r="J302" s="10" t="n">
        <v>54283</v>
      </c>
      <c r="K302" s="11" t="n">
        <v>6511</v>
      </c>
      <c r="L302" s="12" t="n">
        <f aca="false">IF(COUNT(F302,G302)=2,F302+G302,"")</f>
        <v>1491</v>
      </c>
      <c r="M302" s="12" t="n">
        <f aca="false">IF(COUNT(E302,H302)=2,E302+H302,"")</f>
        <v>759</v>
      </c>
    </row>
    <row r="303" customFormat="false" ht="15" hidden="false" customHeight="false" outlineLevel="0" collapsed="false">
      <c r="A303" s="7" t="s">
        <v>529</v>
      </c>
      <c r="B303" s="7" t="s">
        <v>635</v>
      </c>
      <c r="C303" s="8" t="s">
        <v>636</v>
      </c>
      <c r="D303" s="9" t="str">
        <f aca="false">A303&amp;"|"&amp;B303</f>
        <v>Colorado|San Juan County</v>
      </c>
      <c r="E303" s="10" t="n">
        <v>1076</v>
      </c>
      <c r="F303" s="10" t="n">
        <v>2685</v>
      </c>
      <c r="G303" s="10" t="n">
        <v>121</v>
      </c>
      <c r="H303" s="10" t="n">
        <v>13</v>
      </c>
      <c r="I303" s="10" t="n">
        <v>1276</v>
      </c>
      <c r="J303" s="10" t="n">
        <v>73889</v>
      </c>
      <c r="K303" s="11" t="n">
        <v>690</v>
      </c>
      <c r="L303" s="12" t="n">
        <f aca="false">IF(COUNT(F303,G303)=2,F303+G303,"")</f>
        <v>2806</v>
      </c>
      <c r="M303" s="12" t="n">
        <f aca="false">IF(COUNT(E303,H303)=2,E303+H303,"")</f>
        <v>1089</v>
      </c>
    </row>
    <row r="304" customFormat="false" ht="15" hidden="false" customHeight="false" outlineLevel="0" collapsed="false">
      <c r="A304" s="7" t="s">
        <v>529</v>
      </c>
      <c r="B304" s="7" t="s">
        <v>637</v>
      </c>
      <c r="C304" s="8" t="s">
        <v>638</v>
      </c>
      <c r="D304" s="9" t="str">
        <f aca="false">A304&amp;"|"&amp;B304</f>
        <v>Colorado|San Miguel County</v>
      </c>
      <c r="E304" s="10" t="n">
        <v>1173</v>
      </c>
      <c r="F304" s="10" t="n">
        <v>2419</v>
      </c>
      <c r="G304" s="10" t="n">
        <v>122</v>
      </c>
      <c r="H304" s="10" t="n">
        <v>13</v>
      </c>
      <c r="I304" s="10" t="n">
        <v>1747</v>
      </c>
      <c r="J304" s="10" t="n">
        <v>80117</v>
      </c>
      <c r="K304" s="11" t="n">
        <v>8026</v>
      </c>
      <c r="L304" s="12" t="n">
        <f aca="false">IF(COUNT(F304,G304)=2,F304+G304,"")</f>
        <v>2541</v>
      </c>
      <c r="M304" s="12" t="n">
        <f aca="false">IF(COUNT(E304,H304)=2,E304+H304,"")</f>
        <v>1186</v>
      </c>
    </row>
    <row r="305" customFormat="false" ht="15" hidden="false" customHeight="false" outlineLevel="0" collapsed="false">
      <c r="A305" s="7" t="s">
        <v>529</v>
      </c>
      <c r="B305" s="7" t="s">
        <v>639</v>
      </c>
      <c r="C305" s="8" t="s">
        <v>640</v>
      </c>
      <c r="D305" s="9" t="str">
        <f aca="false">A305&amp;"|"&amp;B305</f>
        <v>Colorado|Sedgwick County</v>
      </c>
      <c r="E305" s="10" t="n">
        <v>728</v>
      </c>
      <c r="F305" s="10" t="n">
        <v>1124</v>
      </c>
      <c r="G305" s="10" t="n">
        <v>121</v>
      </c>
      <c r="H305" s="10" t="n">
        <v>13</v>
      </c>
      <c r="I305" s="10" t="n">
        <v>450</v>
      </c>
      <c r="J305" s="10" t="n">
        <v>52833</v>
      </c>
      <c r="K305" s="11" t="n">
        <v>2346</v>
      </c>
      <c r="L305" s="12" t="n">
        <f aca="false">IF(COUNT(F305,G305)=2,F305+G305,"")</f>
        <v>1245</v>
      </c>
      <c r="M305" s="12" t="n">
        <f aca="false">IF(COUNT(E305,H305)=2,E305+H305,"")</f>
        <v>741</v>
      </c>
    </row>
    <row r="306" customFormat="false" ht="15" hidden="false" customHeight="false" outlineLevel="0" collapsed="false">
      <c r="A306" s="7" t="s">
        <v>529</v>
      </c>
      <c r="B306" s="7" t="s">
        <v>641</v>
      </c>
      <c r="C306" s="8" t="s">
        <v>642</v>
      </c>
      <c r="D306" s="9" t="str">
        <f aca="false">A306&amp;"|"&amp;B306</f>
        <v>Colorado|Summit County</v>
      </c>
      <c r="E306" s="10" t="n">
        <v>1851</v>
      </c>
      <c r="F306" s="10" t="n">
        <v>2357</v>
      </c>
      <c r="G306" s="10" t="n">
        <v>193</v>
      </c>
      <c r="H306" s="10" t="n">
        <v>13</v>
      </c>
      <c r="I306" s="10" t="n">
        <v>1645</v>
      </c>
      <c r="J306" s="10" t="n">
        <v>106255</v>
      </c>
      <c r="K306" s="11" t="n">
        <v>30857</v>
      </c>
      <c r="L306" s="12" t="n">
        <f aca="false">IF(COUNT(F306,G306)=2,F306+G306,"")</f>
        <v>2550</v>
      </c>
      <c r="M306" s="12" t="n">
        <f aca="false">IF(COUNT(E306,H306)=2,E306+H306,"")</f>
        <v>1864</v>
      </c>
    </row>
    <row r="307" customFormat="false" ht="15" hidden="false" customHeight="false" outlineLevel="0" collapsed="false">
      <c r="A307" s="7" t="s">
        <v>529</v>
      </c>
      <c r="B307" s="7" t="s">
        <v>643</v>
      </c>
      <c r="C307" s="8" t="s">
        <v>644</v>
      </c>
      <c r="D307" s="9" t="str">
        <f aca="false">A307&amp;"|"&amp;B307</f>
        <v>Colorado|Teller County</v>
      </c>
      <c r="E307" s="10" t="n">
        <v>1746</v>
      </c>
      <c r="F307" s="10" t="n">
        <v>1843</v>
      </c>
      <c r="G307" s="10" t="n">
        <v>182</v>
      </c>
      <c r="H307" s="10" t="n">
        <v>13</v>
      </c>
      <c r="I307" s="10" t="n">
        <v>1226</v>
      </c>
      <c r="J307" s="10" t="n">
        <v>80666</v>
      </c>
      <c r="K307" s="11" t="n">
        <v>24774</v>
      </c>
      <c r="L307" s="12" t="n">
        <f aca="false">IF(COUNT(F307,G307)=2,F307+G307,"")</f>
        <v>2025</v>
      </c>
      <c r="M307" s="12" t="n">
        <f aca="false">IF(COUNT(E307,H307)=2,E307+H307,"")</f>
        <v>1759</v>
      </c>
    </row>
    <row r="308" customFormat="false" ht="15" hidden="false" customHeight="false" outlineLevel="0" collapsed="false">
      <c r="A308" s="7" t="s">
        <v>529</v>
      </c>
      <c r="B308" s="7" t="s">
        <v>183</v>
      </c>
      <c r="C308" s="8" t="s">
        <v>645</v>
      </c>
      <c r="D308" s="9" t="str">
        <f aca="false">A308&amp;"|"&amp;B308</f>
        <v>Colorado|Washington County</v>
      </c>
      <c r="E308" s="10" t="n">
        <v>991</v>
      </c>
      <c r="F308" s="10" t="n">
        <v>1582</v>
      </c>
      <c r="G308" s="10" t="n">
        <v>121</v>
      </c>
      <c r="H308" s="10" t="n">
        <v>13</v>
      </c>
      <c r="I308" s="10" t="n">
        <v>807</v>
      </c>
      <c r="J308" s="10" t="n">
        <v>65164</v>
      </c>
      <c r="K308" s="11" t="n">
        <v>4839</v>
      </c>
      <c r="L308" s="12" t="n">
        <f aca="false">IF(COUNT(F308,G308)=2,F308+G308,"")</f>
        <v>1703</v>
      </c>
      <c r="M308" s="12" t="n">
        <f aca="false">IF(COUNT(E308,H308)=2,E308+H308,"")</f>
        <v>1004</v>
      </c>
    </row>
    <row r="309" customFormat="false" ht="15" hidden="false" customHeight="false" outlineLevel="0" collapsed="false">
      <c r="A309" s="7" t="s">
        <v>529</v>
      </c>
      <c r="B309" s="7" t="s">
        <v>646</v>
      </c>
      <c r="C309" s="8" t="s">
        <v>647</v>
      </c>
      <c r="D309" s="9" t="str">
        <f aca="false">A309&amp;"|"&amp;B309</f>
        <v>Colorado|Weld County</v>
      </c>
      <c r="E309" s="10" t="n">
        <v>1469</v>
      </c>
      <c r="F309" s="10" t="n">
        <v>2168</v>
      </c>
      <c r="G309" s="10" t="n">
        <v>153</v>
      </c>
      <c r="H309" s="10" t="n">
        <v>13</v>
      </c>
      <c r="I309" s="10" t="n">
        <v>1478</v>
      </c>
      <c r="J309" s="10" t="n">
        <v>93287</v>
      </c>
      <c r="K309" s="11" t="n">
        <v>340711</v>
      </c>
      <c r="L309" s="12" t="n">
        <f aca="false">IF(COUNT(F309,G309)=2,F309+G309,"")</f>
        <v>2321</v>
      </c>
      <c r="M309" s="12" t="n">
        <f aca="false">IF(COUNT(E309,H309)=2,E309+H309,"")</f>
        <v>1482</v>
      </c>
    </row>
    <row r="310" customFormat="false" ht="15" hidden="false" customHeight="false" outlineLevel="0" collapsed="false">
      <c r="A310" s="7" t="s">
        <v>529</v>
      </c>
      <c r="B310" s="7" t="s">
        <v>279</v>
      </c>
      <c r="C310" s="8" t="s">
        <v>648</v>
      </c>
      <c r="D310" s="9" t="str">
        <f aca="false">A310&amp;"|"&amp;B310</f>
        <v>Colorado|Yuma County</v>
      </c>
      <c r="E310" s="10" t="n">
        <v>897</v>
      </c>
      <c r="F310" s="10" t="n">
        <v>1499</v>
      </c>
      <c r="G310" s="10" t="n">
        <v>121</v>
      </c>
      <c r="H310" s="10" t="n">
        <v>13</v>
      </c>
      <c r="I310" s="10" t="n">
        <v>700</v>
      </c>
      <c r="J310" s="10" t="n">
        <v>60051</v>
      </c>
      <c r="K310" s="11" t="n">
        <v>9921</v>
      </c>
      <c r="L310" s="12" t="n">
        <f aca="false">IF(COUNT(F310,G310)=2,F310+G310,"")</f>
        <v>1620</v>
      </c>
      <c r="M310" s="12" t="n">
        <f aca="false">IF(COUNT(E310,H310)=2,E310+H310,"")</f>
        <v>910</v>
      </c>
    </row>
    <row r="311" customFormat="false" ht="15" hidden="false" customHeight="false" outlineLevel="0" collapsed="false">
      <c r="A311" s="7" t="s">
        <v>649</v>
      </c>
      <c r="B311" s="7" t="s">
        <v>650</v>
      </c>
      <c r="C311" s="8" t="s">
        <v>651</v>
      </c>
      <c r="D311" s="9" t="str">
        <f aca="false">A311&amp;"|"&amp;B311</f>
        <v>Connecticut|Capitol Planning Region</v>
      </c>
      <c r="E311" s="10" t="n">
        <v>1351</v>
      </c>
      <c r="F311" s="10" t="n">
        <v>2245</v>
      </c>
      <c r="G311" s="10" t="n">
        <v>137</v>
      </c>
      <c r="H311" s="10" t="n">
        <v>15</v>
      </c>
      <c r="I311" s="10" t="n">
        <v>1083</v>
      </c>
      <c r="J311" s="10" t="n">
        <v>91541</v>
      </c>
      <c r="K311" s="11" t="n">
        <v>969029</v>
      </c>
      <c r="L311" s="12" t="n">
        <f aca="false">IF(COUNT(F311,G311)=2,F311+G311,"")</f>
        <v>2382</v>
      </c>
      <c r="M311" s="12" t="n">
        <f aca="false">IF(COUNT(E311,H311)=2,E311+H311,"")</f>
        <v>1366</v>
      </c>
    </row>
    <row r="312" customFormat="false" ht="15" hidden="false" customHeight="false" outlineLevel="0" collapsed="false">
      <c r="A312" s="7" t="s">
        <v>649</v>
      </c>
      <c r="B312" s="7" t="s">
        <v>652</v>
      </c>
      <c r="C312" s="8" t="s">
        <v>653</v>
      </c>
      <c r="D312" s="9" t="str">
        <f aca="false">A312&amp;"|"&amp;B312</f>
        <v>Connecticut|Greater Bridgeport Planning Region</v>
      </c>
      <c r="E312" s="10" t="n">
        <v>1482</v>
      </c>
      <c r="F312" s="10" t="n">
        <v>2761</v>
      </c>
      <c r="G312" s="10" t="n">
        <v>151</v>
      </c>
      <c r="H312" s="10" t="n">
        <v>15</v>
      </c>
      <c r="I312" s="10" t="n">
        <v>1188</v>
      </c>
      <c r="J312" s="10" t="n">
        <v>87135</v>
      </c>
      <c r="K312" s="11" t="n">
        <v>326296</v>
      </c>
      <c r="L312" s="12" t="n">
        <f aca="false">IF(COUNT(F312,G312)=2,F312+G312,"")</f>
        <v>2912</v>
      </c>
      <c r="M312" s="12" t="n">
        <f aca="false">IF(COUNT(E312,H312)=2,E312+H312,"")</f>
        <v>1497</v>
      </c>
    </row>
    <row r="313" customFormat="false" ht="15" hidden="false" customHeight="false" outlineLevel="0" collapsed="false">
      <c r="A313" s="7" t="s">
        <v>649</v>
      </c>
      <c r="B313" s="7" t="s">
        <v>654</v>
      </c>
      <c r="C313" s="8" t="s">
        <v>655</v>
      </c>
      <c r="D313" s="9" t="str">
        <f aca="false">A313&amp;"|"&amp;B313</f>
        <v>Connecticut|Lower Connecticut River Valley Planning Region</v>
      </c>
      <c r="E313" s="10" t="n">
        <v>1399</v>
      </c>
      <c r="F313" s="10" t="n">
        <v>2354</v>
      </c>
      <c r="G313" s="10" t="n">
        <v>142</v>
      </c>
      <c r="H313" s="10" t="n">
        <v>15</v>
      </c>
      <c r="I313" s="10" t="n">
        <v>1121</v>
      </c>
      <c r="J313" s="10" t="n">
        <v>101117</v>
      </c>
      <c r="K313" s="11" t="n">
        <v>174983</v>
      </c>
      <c r="L313" s="12" t="n">
        <f aca="false">IF(COUNT(F313,G313)=2,F313+G313,"")</f>
        <v>2496</v>
      </c>
      <c r="M313" s="12" t="n">
        <f aca="false">IF(COUNT(E313,H313)=2,E313+H313,"")</f>
        <v>1414</v>
      </c>
    </row>
    <row r="314" customFormat="false" ht="15" hidden="false" customHeight="false" outlineLevel="0" collapsed="false">
      <c r="A314" s="7" t="s">
        <v>649</v>
      </c>
      <c r="B314" s="7" t="s">
        <v>656</v>
      </c>
      <c r="C314" s="8" t="s">
        <v>657</v>
      </c>
      <c r="D314" s="9" t="str">
        <f aca="false">A314&amp;"|"&amp;B314</f>
        <v>Connecticut|Naugatuck Valley Planning Region</v>
      </c>
      <c r="E314" s="10" t="n">
        <v>1288</v>
      </c>
      <c r="F314" s="10" t="n">
        <v>2194</v>
      </c>
      <c r="G314" s="10" t="n">
        <v>131</v>
      </c>
      <c r="H314" s="10" t="n">
        <v>15</v>
      </c>
      <c r="I314" s="10" t="n">
        <v>1032</v>
      </c>
      <c r="J314" s="10" t="n">
        <v>86365</v>
      </c>
      <c r="K314" s="11" t="n">
        <v>452303</v>
      </c>
      <c r="L314" s="12" t="n">
        <f aca="false">IF(COUNT(F314,G314)=2,F314+G314,"")</f>
        <v>2325</v>
      </c>
      <c r="M314" s="12" t="n">
        <f aca="false">IF(COUNT(E314,H314)=2,E314+H314,"")</f>
        <v>1303</v>
      </c>
    </row>
    <row r="315" customFormat="false" ht="15" hidden="false" customHeight="false" outlineLevel="0" collapsed="false">
      <c r="A315" s="7" t="s">
        <v>649</v>
      </c>
      <c r="B315" s="7" t="s">
        <v>658</v>
      </c>
      <c r="C315" s="8" t="s">
        <v>659</v>
      </c>
      <c r="D315" s="9" t="str">
        <f aca="false">A315&amp;"|"&amp;B315</f>
        <v>Connecticut|Northeastern Connecticut Planning Region</v>
      </c>
      <c r="E315" s="10" t="n">
        <v>1153</v>
      </c>
      <c r="F315" s="10" t="n">
        <v>1950</v>
      </c>
      <c r="G315" s="10" t="n">
        <v>117</v>
      </c>
      <c r="H315" s="10" t="n">
        <v>15</v>
      </c>
      <c r="I315" s="10" t="n">
        <v>924</v>
      </c>
      <c r="J315" s="10" t="n">
        <v>87564</v>
      </c>
      <c r="K315" s="11" t="n">
        <v>95829</v>
      </c>
      <c r="L315" s="12" t="n">
        <f aca="false">IF(COUNT(F315,G315)=2,F315+G315,"")</f>
        <v>2067</v>
      </c>
      <c r="M315" s="12" t="n">
        <f aca="false">IF(COUNT(E315,H315)=2,E315+H315,"")</f>
        <v>1168</v>
      </c>
    </row>
    <row r="316" customFormat="false" ht="15" hidden="false" customHeight="false" outlineLevel="0" collapsed="false">
      <c r="A316" s="7" t="s">
        <v>649</v>
      </c>
      <c r="B316" s="7" t="s">
        <v>660</v>
      </c>
      <c r="C316" s="8" t="s">
        <v>661</v>
      </c>
      <c r="D316" s="9" t="str">
        <f aca="false">A316&amp;"|"&amp;B316</f>
        <v>Connecticut|Northwest Hills Planning Region</v>
      </c>
      <c r="E316" s="10" t="n">
        <v>1169</v>
      </c>
      <c r="F316" s="10" t="n">
        <v>2139</v>
      </c>
      <c r="G316" s="10" t="n">
        <v>119</v>
      </c>
      <c r="H316" s="10" t="n">
        <v>15</v>
      </c>
      <c r="I316" s="10" t="n">
        <v>937</v>
      </c>
      <c r="J316" s="10" t="n">
        <v>91035</v>
      </c>
      <c r="K316" s="11" t="n">
        <v>112848</v>
      </c>
      <c r="L316" s="12" t="n">
        <f aca="false">IF(COUNT(F316,G316)=2,F316+G316,"")</f>
        <v>2258</v>
      </c>
      <c r="M316" s="12" t="n">
        <f aca="false">IF(COUNT(E316,H316)=2,E316+H316,"")</f>
        <v>1184</v>
      </c>
    </row>
    <row r="317" customFormat="false" ht="15" hidden="false" customHeight="false" outlineLevel="0" collapsed="false">
      <c r="A317" s="7" t="s">
        <v>649</v>
      </c>
      <c r="B317" s="7" t="s">
        <v>662</v>
      </c>
      <c r="C317" s="8" t="s">
        <v>663</v>
      </c>
      <c r="D317" s="9" t="str">
        <f aca="false">A317&amp;"|"&amp;B317</f>
        <v>Connecticut|South Central Connecticut Planning Region</v>
      </c>
      <c r="E317" s="10" t="n">
        <v>1463</v>
      </c>
      <c r="F317" s="10" t="n">
        <v>2342</v>
      </c>
      <c r="G317" s="10" t="n">
        <v>149</v>
      </c>
      <c r="H317" s="10" t="n">
        <v>15</v>
      </c>
      <c r="I317" s="10" t="n">
        <v>1173</v>
      </c>
      <c r="J317" s="10" t="n">
        <v>86266</v>
      </c>
      <c r="K317" s="11" t="n">
        <v>566803</v>
      </c>
      <c r="L317" s="12" t="n">
        <f aca="false">IF(COUNT(F317,G317)=2,F317+G317,"")</f>
        <v>2491</v>
      </c>
      <c r="M317" s="12" t="n">
        <f aca="false">IF(COUNT(E317,H317)=2,E317+H317,"")</f>
        <v>1478</v>
      </c>
    </row>
    <row r="318" customFormat="false" ht="15" hidden="false" customHeight="false" outlineLevel="0" collapsed="false">
      <c r="A318" s="7" t="s">
        <v>649</v>
      </c>
      <c r="B318" s="7" t="s">
        <v>664</v>
      </c>
      <c r="C318" s="8" t="s">
        <v>665</v>
      </c>
      <c r="D318" s="9" t="str">
        <f aca="false">A318&amp;"|"&amp;B318</f>
        <v>Connecticut|Southeastern Connecticut Planning Region</v>
      </c>
      <c r="E318" s="10" t="n">
        <v>1316</v>
      </c>
      <c r="F318" s="10" t="n">
        <v>2092</v>
      </c>
      <c r="G318" s="10" t="n">
        <v>134</v>
      </c>
      <c r="H318" s="10" t="n">
        <v>15</v>
      </c>
      <c r="I318" s="10" t="n">
        <v>1055</v>
      </c>
      <c r="J318" s="10" t="n">
        <v>84185</v>
      </c>
      <c r="K318" s="11" t="n">
        <v>279025</v>
      </c>
      <c r="L318" s="12" t="n">
        <f aca="false">IF(COUNT(F318,G318)=2,F318+G318,"")</f>
        <v>2226</v>
      </c>
      <c r="M318" s="12" t="n">
        <f aca="false">IF(COUNT(E318,H318)=2,E318+H318,"")</f>
        <v>1331</v>
      </c>
    </row>
    <row r="319" customFormat="false" ht="15" hidden="false" customHeight="false" outlineLevel="0" collapsed="false">
      <c r="A319" s="7" t="s">
        <v>649</v>
      </c>
      <c r="B319" s="7" t="s">
        <v>666</v>
      </c>
      <c r="C319" s="8" t="s">
        <v>667</v>
      </c>
      <c r="D319" s="9" t="str">
        <f aca="false">A319&amp;"|"&amp;B319</f>
        <v>Connecticut|Western Connecticut Planning Region</v>
      </c>
      <c r="E319" s="10" t="n">
        <v>2060</v>
      </c>
      <c r="F319" s="10" t="n">
        <v>3443</v>
      </c>
      <c r="G319" s="10" t="n">
        <v>210</v>
      </c>
      <c r="H319" s="10" t="n">
        <v>15</v>
      </c>
      <c r="I319" s="10" t="n">
        <v>1651</v>
      </c>
      <c r="J319" s="10" t="n">
        <v>124553</v>
      </c>
      <c r="K319" s="11" t="n">
        <v>621232</v>
      </c>
      <c r="L319" s="12" t="n">
        <f aca="false">IF(COUNT(F319,G319)=2,F319+G319,"")</f>
        <v>3653</v>
      </c>
      <c r="M319" s="12" t="n">
        <f aca="false">IF(COUNT(E319,H319)=2,E319+H319,"")</f>
        <v>2075</v>
      </c>
    </row>
    <row r="320" customFormat="false" ht="15" hidden="false" customHeight="false" outlineLevel="0" collapsed="false">
      <c r="A320" s="7" t="s">
        <v>668</v>
      </c>
      <c r="B320" s="7" t="s">
        <v>669</v>
      </c>
      <c r="C320" s="8" t="s">
        <v>670</v>
      </c>
      <c r="D320" s="9" t="str">
        <f aca="false">A320&amp;"|"&amp;B320</f>
        <v>Delaware|Kent County</v>
      </c>
      <c r="E320" s="10" t="n">
        <v>1285</v>
      </c>
      <c r="F320" s="10" t="n">
        <v>1685</v>
      </c>
      <c r="G320" s="10" t="n">
        <v>89</v>
      </c>
      <c r="H320" s="10" t="n">
        <v>12</v>
      </c>
      <c r="I320" s="10" t="n">
        <v>789</v>
      </c>
      <c r="J320" s="10" t="n">
        <v>72872</v>
      </c>
      <c r="K320" s="11" t="n">
        <v>185043</v>
      </c>
      <c r="L320" s="12" t="n">
        <f aca="false">IF(COUNT(F320,G320)=2,F320+G320,"")</f>
        <v>1774</v>
      </c>
      <c r="M320" s="12" t="n">
        <f aca="false">IF(COUNT(E320,H320)=2,E320+H320,"")</f>
        <v>1297</v>
      </c>
    </row>
    <row r="321" customFormat="false" ht="15" hidden="false" customHeight="false" outlineLevel="0" collapsed="false">
      <c r="A321" s="7" t="s">
        <v>668</v>
      </c>
      <c r="B321" s="7" t="s">
        <v>671</v>
      </c>
      <c r="C321" s="8" t="s">
        <v>672</v>
      </c>
      <c r="D321" s="9" t="str">
        <f aca="false">A321&amp;"|"&amp;B321</f>
        <v>Delaware|New Castle County</v>
      </c>
      <c r="E321" s="10" t="n">
        <v>1379</v>
      </c>
      <c r="F321" s="10" t="n">
        <v>1866</v>
      </c>
      <c r="G321" s="10" t="n">
        <v>96</v>
      </c>
      <c r="H321" s="10" t="n">
        <v>12</v>
      </c>
      <c r="I321" s="10" t="n">
        <v>1215</v>
      </c>
      <c r="J321" s="10" t="n">
        <v>89901</v>
      </c>
      <c r="K321" s="11" t="n">
        <v>573030</v>
      </c>
      <c r="L321" s="12" t="n">
        <f aca="false">IF(COUNT(F321,G321)=2,F321+G321,"")</f>
        <v>1962</v>
      </c>
      <c r="M321" s="12" t="n">
        <f aca="false">IF(COUNT(E321,H321)=2,E321+H321,"")</f>
        <v>1391</v>
      </c>
    </row>
    <row r="322" customFormat="false" ht="15" hidden="false" customHeight="false" outlineLevel="0" collapsed="false">
      <c r="A322" s="7" t="s">
        <v>668</v>
      </c>
      <c r="B322" s="7" t="s">
        <v>673</v>
      </c>
      <c r="C322" s="8" t="s">
        <v>674</v>
      </c>
      <c r="D322" s="9" t="str">
        <f aca="false">A322&amp;"|"&amp;B322</f>
        <v>Delaware|Sussex County</v>
      </c>
      <c r="E322" s="10" t="n">
        <v>1221</v>
      </c>
      <c r="F322" s="10" t="n">
        <v>1670</v>
      </c>
      <c r="G322" s="10" t="n">
        <v>85</v>
      </c>
      <c r="H322" s="10" t="n">
        <v>12</v>
      </c>
      <c r="I322" s="10" t="n">
        <v>789</v>
      </c>
      <c r="J322" s="10" t="n">
        <v>78162</v>
      </c>
      <c r="K322" s="11" t="n">
        <v>247799</v>
      </c>
      <c r="L322" s="12" t="n">
        <f aca="false">IF(COUNT(F322,G322)=2,F322+G322,"")</f>
        <v>1755</v>
      </c>
      <c r="M322" s="12" t="n">
        <f aca="false">IF(COUNT(E322,H322)=2,E322+H322,"")</f>
        <v>1233</v>
      </c>
    </row>
    <row r="323" customFormat="false" ht="15" hidden="false" customHeight="false" outlineLevel="0" collapsed="false">
      <c r="A323" s="7" t="s">
        <v>675</v>
      </c>
      <c r="B323" s="7" t="s">
        <v>675</v>
      </c>
      <c r="C323" s="8" t="s">
        <v>676</v>
      </c>
      <c r="D323" s="9" t="str">
        <f aca="false">A323&amp;"|"&amp;B323</f>
        <v>District of Columbia|District of Columbia</v>
      </c>
      <c r="E323" s="10" t="n">
        <v>1900</v>
      </c>
      <c r="F323" s="10" t="n">
        <v>3062</v>
      </c>
      <c r="G323" s="10" t="n">
        <v>115</v>
      </c>
      <c r="H323" s="10" t="n">
        <v>13</v>
      </c>
      <c r="I323" s="10" t="n">
        <v>2123</v>
      </c>
      <c r="J323" s="10" t="n">
        <v>106287</v>
      </c>
      <c r="K323" s="11" t="n">
        <v>672079</v>
      </c>
      <c r="L323" s="12" t="n">
        <f aca="false">IF(COUNT(F323,G323)=2,F323+G323,"")</f>
        <v>3177</v>
      </c>
      <c r="M323" s="12" t="n">
        <f aca="false">IF(COUNT(E323,H323)=2,E323+H323,"")</f>
        <v>1913</v>
      </c>
    </row>
    <row r="324" customFormat="false" ht="15" hidden="false" customHeight="false" outlineLevel="0" collapsed="false">
      <c r="A324" s="7" t="s">
        <v>677</v>
      </c>
      <c r="B324" s="7" t="s">
        <v>678</v>
      </c>
      <c r="C324" s="8" t="s">
        <v>679</v>
      </c>
      <c r="D324" s="9" t="str">
        <f aca="false">A324&amp;"|"&amp;B324</f>
        <v>Florida|Alachua County</v>
      </c>
      <c r="E324" s="10" t="n">
        <v>1255</v>
      </c>
      <c r="F324" s="10" t="n">
        <v>1676</v>
      </c>
      <c r="G324" s="10" t="n">
        <v>181</v>
      </c>
      <c r="H324" s="10" t="n">
        <v>15</v>
      </c>
      <c r="I324" s="10" t="n">
        <v>1083</v>
      </c>
      <c r="J324" s="10" t="n">
        <v>59659</v>
      </c>
      <c r="K324" s="11" t="n">
        <v>281751</v>
      </c>
      <c r="L324" s="12" t="n">
        <f aca="false">IF(COUNT(F324,G324)=2,F324+G324,"")</f>
        <v>1857</v>
      </c>
      <c r="M324" s="12" t="n">
        <f aca="false">IF(COUNT(E324,H324)=2,E324+H324,"")</f>
        <v>1270</v>
      </c>
    </row>
    <row r="325" customFormat="false" ht="15" hidden="false" customHeight="false" outlineLevel="0" collapsed="false">
      <c r="A325" s="7" t="s">
        <v>677</v>
      </c>
      <c r="B325" s="7" t="s">
        <v>680</v>
      </c>
      <c r="C325" s="8" t="s">
        <v>681</v>
      </c>
      <c r="D325" s="9" t="str">
        <f aca="false">A325&amp;"|"&amp;B325</f>
        <v>Florida|Baker County</v>
      </c>
      <c r="E325" s="10" t="n">
        <v>1011</v>
      </c>
      <c r="F325" s="10" t="n">
        <v>1503</v>
      </c>
      <c r="G325" s="10" t="n">
        <v>156</v>
      </c>
      <c r="H325" s="10" t="n">
        <v>15</v>
      </c>
      <c r="I325" s="10" t="n">
        <v>607</v>
      </c>
      <c r="J325" s="10" t="n">
        <v>70833</v>
      </c>
      <c r="K325" s="11" t="n">
        <v>28186</v>
      </c>
      <c r="L325" s="12" t="n">
        <f aca="false">IF(COUNT(F325,G325)=2,F325+G325,"")</f>
        <v>1659</v>
      </c>
      <c r="M325" s="12" t="n">
        <f aca="false">IF(COUNT(E325,H325)=2,E325+H325,"")</f>
        <v>1026</v>
      </c>
    </row>
    <row r="326" customFormat="false" ht="15" hidden="false" customHeight="false" outlineLevel="0" collapsed="false">
      <c r="A326" s="7" t="s">
        <v>677</v>
      </c>
      <c r="B326" s="7" t="s">
        <v>682</v>
      </c>
      <c r="C326" s="8" t="s">
        <v>683</v>
      </c>
      <c r="D326" s="9" t="str">
        <f aca="false">A326&amp;"|"&amp;B326</f>
        <v>Florida|Bay County</v>
      </c>
      <c r="E326" s="10" t="n">
        <v>1424</v>
      </c>
      <c r="F326" s="10" t="n">
        <v>1648</v>
      </c>
      <c r="G326" s="10" t="n">
        <v>206</v>
      </c>
      <c r="H326" s="10" t="n">
        <v>15</v>
      </c>
      <c r="I326" s="10" t="n">
        <v>932</v>
      </c>
      <c r="J326" s="10" t="n">
        <v>70188</v>
      </c>
      <c r="K326" s="11" t="n">
        <v>181368</v>
      </c>
      <c r="L326" s="12" t="n">
        <f aca="false">IF(COUNT(F326,G326)=2,F326+G326,"")</f>
        <v>1854</v>
      </c>
      <c r="M326" s="12" t="n">
        <f aca="false">IF(COUNT(E326,H326)=2,E326+H326,"")</f>
        <v>1439</v>
      </c>
    </row>
    <row r="327" customFormat="false" ht="15" hidden="false" customHeight="false" outlineLevel="0" collapsed="false">
      <c r="A327" s="7" t="s">
        <v>677</v>
      </c>
      <c r="B327" s="7" t="s">
        <v>684</v>
      </c>
      <c r="C327" s="8" t="s">
        <v>685</v>
      </c>
      <c r="D327" s="9" t="str">
        <f aca="false">A327&amp;"|"&amp;B327</f>
        <v>Florida|Bradford County</v>
      </c>
      <c r="E327" s="10" t="n">
        <v>838</v>
      </c>
      <c r="F327" s="10" t="n">
        <v>1293</v>
      </c>
      <c r="G327" s="10" t="n">
        <v>156</v>
      </c>
      <c r="H327" s="10" t="n">
        <v>15</v>
      </c>
      <c r="I327" s="10" t="n">
        <v>758</v>
      </c>
      <c r="J327" s="10" t="n">
        <v>59740</v>
      </c>
      <c r="K327" s="11" t="n">
        <v>27888</v>
      </c>
      <c r="L327" s="12" t="n">
        <f aca="false">IF(COUNT(F327,G327)=2,F327+G327,"")</f>
        <v>1449</v>
      </c>
      <c r="M327" s="12" t="n">
        <f aca="false">IF(COUNT(E327,H327)=2,E327+H327,"")</f>
        <v>853</v>
      </c>
    </row>
    <row r="328" customFormat="false" ht="15" hidden="false" customHeight="false" outlineLevel="0" collapsed="false">
      <c r="A328" s="7" t="s">
        <v>677</v>
      </c>
      <c r="B328" s="7" t="s">
        <v>686</v>
      </c>
      <c r="C328" s="8" t="s">
        <v>687</v>
      </c>
      <c r="D328" s="9" t="str">
        <f aca="false">A328&amp;"|"&amp;B328</f>
        <v>Florida|Brevard County</v>
      </c>
      <c r="E328" s="10" t="n">
        <v>1456</v>
      </c>
      <c r="F328" s="10" t="n">
        <v>1700</v>
      </c>
      <c r="G328" s="10" t="n">
        <v>210</v>
      </c>
      <c r="H328" s="10" t="n">
        <v>15</v>
      </c>
      <c r="I328" s="10" t="n">
        <v>867</v>
      </c>
      <c r="J328" s="10" t="n">
        <v>75817</v>
      </c>
      <c r="K328" s="11" t="n">
        <v>620533</v>
      </c>
      <c r="L328" s="12" t="n">
        <f aca="false">IF(COUNT(F328,G328)=2,F328+G328,"")</f>
        <v>1910</v>
      </c>
      <c r="M328" s="12" t="n">
        <f aca="false">IF(COUNT(E328,H328)=2,E328+H328,"")</f>
        <v>1471</v>
      </c>
    </row>
    <row r="329" customFormat="false" ht="15" hidden="false" customHeight="false" outlineLevel="0" collapsed="false">
      <c r="A329" s="7" t="s">
        <v>677</v>
      </c>
      <c r="B329" s="7" t="s">
        <v>688</v>
      </c>
      <c r="C329" s="8" t="s">
        <v>689</v>
      </c>
      <c r="D329" s="9" t="str">
        <f aca="false">A329&amp;"|"&amp;B329</f>
        <v>Florida|Broward County</v>
      </c>
      <c r="E329" s="10" t="n">
        <v>1804</v>
      </c>
      <c r="F329" s="10" t="n">
        <v>2315</v>
      </c>
      <c r="G329" s="10" t="n">
        <v>261</v>
      </c>
      <c r="H329" s="10" t="n">
        <v>15</v>
      </c>
      <c r="I329" s="10" t="n">
        <v>1010</v>
      </c>
      <c r="J329" s="10" t="n">
        <v>74534</v>
      </c>
      <c r="K329" s="11" t="n">
        <v>1946127</v>
      </c>
      <c r="L329" s="12" t="n">
        <f aca="false">IF(COUNT(F329,G329)=2,F329+G329,"")</f>
        <v>2576</v>
      </c>
      <c r="M329" s="12" t="n">
        <f aca="false">IF(COUNT(E329,H329)=2,E329+H329,"")</f>
        <v>1819</v>
      </c>
    </row>
    <row r="330" customFormat="false" ht="15" hidden="false" customHeight="false" outlineLevel="0" collapsed="false">
      <c r="A330" s="7" t="s">
        <v>677</v>
      </c>
      <c r="B330" s="7" t="s">
        <v>69</v>
      </c>
      <c r="C330" s="8" t="s">
        <v>690</v>
      </c>
      <c r="D330" s="9" t="str">
        <f aca="false">A330&amp;"|"&amp;B330</f>
        <v>Florida|Calhoun County</v>
      </c>
      <c r="E330" s="10" t="n">
        <v>680</v>
      </c>
      <c r="F330" s="10" t="n">
        <v>1172</v>
      </c>
      <c r="G330" s="10" t="n">
        <v>156</v>
      </c>
      <c r="H330" s="10" t="n">
        <v>15</v>
      </c>
      <c r="I330" s="10" t="n">
        <v>867</v>
      </c>
      <c r="J330" s="10" t="n">
        <v>46901</v>
      </c>
      <c r="K330" s="11" t="n">
        <v>13593</v>
      </c>
      <c r="L330" s="12" t="n">
        <f aca="false">IF(COUNT(F330,G330)=2,F330+G330,"")</f>
        <v>1328</v>
      </c>
      <c r="M330" s="12" t="n">
        <f aca="false">IF(COUNT(E330,H330)=2,E330+H330,"")</f>
        <v>695</v>
      </c>
    </row>
    <row r="331" customFormat="false" ht="15" hidden="false" customHeight="false" outlineLevel="0" collapsed="false">
      <c r="A331" s="7" t="s">
        <v>677</v>
      </c>
      <c r="B331" s="7" t="s">
        <v>691</v>
      </c>
      <c r="C331" s="8" t="s">
        <v>692</v>
      </c>
      <c r="D331" s="9" t="str">
        <f aca="false">A331&amp;"|"&amp;B331</f>
        <v>Florida|Charlotte County</v>
      </c>
      <c r="E331" s="10" t="n">
        <v>1289</v>
      </c>
      <c r="F331" s="10" t="n">
        <v>1673</v>
      </c>
      <c r="G331" s="10" t="n">
        <v>186</v>
      </c>
      <c r="H331" s="10" t="n">
        <v>15</v>
      </c>
      <c r="I331" s="10" t="n">
        <v>862</v>
      </c>
      <c r="J331" s="10" t="n">
        <v>66154</v>
      </c>
      <c r="K331" s="11" t="n">
        <v>195083</v>
      </c>
      <c r="L331" s="12" t="n">
        <f aca="false">IF(COUNT(F331,G331)=2,F331+G331,"")</f>
        <v>1859</v>
      </c>
      <c r="M331" s="12" t="n">
        <f aca="false">IF(COUNT(E331,H331)=2,E331+H331,"")</f>
        <v>1304</v>
      </c>
    </row>
    <row r="332" customFormat="false" ht="15" hidden="false" customHeight="false" outlineLevel="0" collapsed="false">
      <c r="A332" s="7" t="s">
        <v>677</v>
      </c>
      <c r="B332" s="7" t="s">
        <v>693</v>
      </c>
      <c r="C332" s="8" t="s">
        <v>694</v>
      </c>
      <c r="D332" s="9" t="str">
        <f aca="false">A332&amp;"|"&amp;B332</f>
        <v>Florida|Citrus County</v>
      </c>
      <c r="E332" s="10" t="n">
        <v>1069</v>
      </c>
      <c r="F332" s="10" t="n">
        <v>1264</v>
      </c>
      <c r="G332" s="10" t="n">
        <v>156</v>
      </c>
      <c r="H332" s="10" t="n">
        <v>15</v>
      </c>
      <c r="I332" s="10" t="n">
        <v>758</v>
      </c>
      <c r="J332" s="10" t="n">
        <v>55355</v>
      </c>
      <c r="K332" s="11" t="n">
        <v>158693</v>
      </c>
      <c r="L332" s="12" t="n">
        <f aca="false">IF(COUNT(F332,G332)=2,F332+G332,"")</f>
        <v>1420</v>
      </c>
      <c r="M332" s="12" t="n">
        <f aca="false">IF(COUNT(E332,H332)=2,E332+H332,"")</f>
        <v>1084</v>
      </c>
    </row>
    <row r="333" customFormat="false" ht="15" hidden="false" customHeight="false" outlineLevel="0" collapsed="false">
      <c r="A333" s="7" t="s">
        <v>677</v>
      </c>
      <c r="B333" s="7" t="s">
        <v>81</v>
      </c>
      <c r="C333" s="8" t="s">
        <v>695</v>
      </c>
      <c r="D333" s="9" t="str">
        <f aca="false">A333&amp;"|"&amp;B333</f>
        <v>Florida|Clay County</v>
      </c>
      <c r="E333" s="10" t="n">
        <v>1464</v>
      </c>
      <c r="F333" s="10" t="n">
        <v>1666</v>
      </c>
      <c r="G333" s="10" t="n">
        <v>211</v>
      </c>
      <c r="H333" s="10" t="n">
        <v>15</v>
      </c>
      <c r="I333" s="10" t="n">
        <v>867</v>
      </c>
      <c r="J333" s="10" t="n">
        <v>86094</v>
      </c>
      <c r="K333" s="11" t="n">
        <v>223436</v>
      </c>
      <c r="L333" s="12" t="n">
        <f aca="false">IF(COUNT(F333,G333)=2,F333+G333,"")</f>
        <v>1877</v>
      </c>
      <c r="M333" s="12" t="n">
        <f aca="false">IF(COUNT(E333,H333)=2,E333+H333,"")</f>
        <v>1479</v>
      </c>
    </row>
    <row r="334" customFormat="false" ht="15" hidden="false" customHeight="false" outlineLevel="0" collapsed="false">
      <c r="A334" s="7" t="s">
        <v>677</v>
      </c>
      <c r="B334" s="7" t="s">
        <v>696</v>
      </c>
      <c r="C334" s="8" t="s">
        <v>697</v>
      </c>
      <c r="D334" s="9" t="str">
        <f aca="false">A334&amp;"|"&amp;B334</f>
        <v>Florida|Collier County</v>
      </c>
      <c r="E334" s="10" t="n">
        <v>1752</v>
      </c>
      <c r="F334" s="10" t="n">
        <v>2278</v>
      </c>
      <c r="G334" s="10" t="n">
        <v>253</v>
      </c>
      <c r="H334" s="10" t="n">
        <v>15</v>
      </c>
      <c r="I334" s="10" t="n">
        <v>976</v>
      </c>
      <c r="J334" s="10" t="n">
        <v>86173</v>
      </c>
      <c r="K334" s="11" t="n">
        <v>387681</v>
      </c>
      <c r="L334" s="12" t="n">
        <f aca="false">IF(COUNT(F334,G334)=2,F334+G334,"")</f>
        <v>2531</v>
      </c>
      <c r="M334" s="12" t="n">
        <f aca="false">IF(COUNT(E334,H334)=2,E334+H334,"")</f>
        <v>1767</v>
      </c>
    </row>
    <row r="335" customFormat="false" ht="15" hidden="false" customHeight="false" outlineLevel="0" collapsed="false">
      <c r="A335" s="7" t="s">
        <v>677</v>
      </c>
      <c r="B335" s="7" t="s">
        <v>305</v>
      </c>
      <c r="C335" s="8" t="s">
        <v>698</v>
      </c>
      <c r="D335" s="9" t="str">
        <f aca="false">A335&amp;"|"&amp;B335</f>
        <v>Florida|Columbia County</v>
      </c>
      <c r="E335" s="10" t="n">
        <v>915</v>
      </c>
      <c r="F335" s="10" t="n">
        <v>1376</v>
      </c>
      <c r="G335" s="10" t="n">
        <v>156</v>
      </c>
      <c r="H335" s="10" t="n">
        <v>15</v>
      </c>
      <c r="I335" s="10" t="n">
        <v>676</v>
      </c>
      <c r="J335" s="10" t="n">
        <v>55070</v>
      </c>
      <c r="K335" s="11" t="n">
        <v>70755</v>
      </c>
      <c r="L335" s="12" t="n">
        <f aca="false">IF(COUNT(F335,G335)=2,F335+G335,"")</f>
        <v>1532</v>
      </c>
      <c r="M335" s="12" t="n">
        <f aca="false">IF(COUNT(E335,H335)=2,E335+H335,"")</f>
        <v>930</v>
      </c>
    </row>
    <row r="336" customFormat="false" ht="15" hidden="false" customHeight="false" outlineLevel="0" collapsed="false">
      <c r="A336" s="7" t="s">
        <v>677</v>
      </c>
      <c r="B336" s="7" t="s">
        <v>699</v>
      </c>
      <c r="C336" s="8" t="s">
        <v>700</v>
      </c>
      <c r="D336" s="9" t="str">
        <f aca="false">A336&amp;"|"&amp;B336</f>
        <v>Florida|DeSoto County</v>
      </c>
      <c r="E336" s="10" t="n">
        <v>910</v>
      </c>
      <c r="F336" s="10" t="n">
        <v>1287</v>
      </c>
      <c r="G336" s="10" t="n">
        <v>156</v>
      </c>
      <c r="H336" s="10" t="n">
        <v>15</v>
      </c>
      <c r="I336" s="10" t="n">
        <v>683</v>
      </c>
      <c r="J336" s="10" t="n">
        <v>50868</v>
      </c>
      <c r="K336" s="11" t="n">
        <v>34719</v>
      </c>
      <c r="L336" s="12" t="n">
        <f aca="false">IF(COUNT(F336,G336)=2,F336+G336,"")</f>
        <v>1443</v>
      </c>
      <c r="M336" s="12" t="n">
        <f aca="false">IF(COUNT(E336,H336)=2,E336+H336,"")</f>
        <v>925</v>
      </c>
    </row>
    <row r="337" customFormat="false" ht="15" hidden="false" customHeight="false" outlineLevel="0" collapsed="false">
      <c r="A337" s="7" t="s">
        <v>677</v>
      </c>
      <c r="B337" s="7" t="s">
        <v>701</v>
      </c>
      <c r="C337" s="8" t="s">
        <v>702</v>
      </c>
      <c r="D337" s="9" t="str">
        <f aca="false">A337&amp;"|"&amp;B337</f>
        <v>Florida|Dixie County</v>
      </c>
      <c r="E337" s="10" t="n">
        <v>792</v>
      </c>
      <c r="F337" s="10" t="n">
        <v>1135</v>
      </c>
      <c r="G337" s="10" t="n">
        <v>156</v>
      </c>
      <c r="H337" s="10" t="n">
        <v>15</v>
      </c>
      <c r="I337" s="10" t="n">
        <v>683</v>
      </c>
      <c r="J337" s="10" t="n">
        <v>47655</v>
      </c>
      <c r="K337" s="11" t="n">
        <v>16952</v>
      </c>
      <c r="L337" s="12" t="n">
        <f aca="false">IF(COUNT(F337,G337)=2,F337+G337,"")</f>
        <v>1291</v>
      </c>
      <c r="M337" s="12" t="n">
        <f aca="false">IF(COUNT(E337,H337)=2,E337+H337,"")</f>
        <v>807</v>
      </c>
    </row>
    <row r="338" customFormat="false" ht="15" hidden="false" customHeight="false" outlineLevel="0" collapsed="false">
      <c r="A338" s="7" t="s">
        <v>677</v>
      </c>
      <c r="B338" s="7" t="s">
        <v>703</v>
      </c>
      <c r="C338" s="8" t="s">
        <v>704</v>
      </c>
      <c r="D338" s="9" t="str">
        <f aca="false">A338&amp;"|"&amp;B338</f>
        <v>Florida|Duval County</v>
      </c>
      <c r="E338" s="10" t="n">
        <v>1385</v>
      </c>
      <c r="F338" s="10" t="n">
        <v>1667</v>
      </c>
      <c r="G338" s="10" t="n">
        <v>200</v>
      </c>
      <c r="H338" s="10" t="n">
        <v>15</v>
      </c>
      <c r="I338" s="10" t="n">
        <v>975</v>
      </c>
      <c r="J338" s="10" t="n">
        <v>68447</v>
      </c>
      <c r="K338" s="11" t="n">
        <v>1007189</v>
      </c>
      <c r="L338" s="12" t="n">
        <f aca="false">IF(COUNT(F338,G338)=2,F338+G338,"")</f>
        <v>1867</v>
      </c>
      <c r="M338" s="12" t="n">
        <f aca="false">IF(COUNT(E338,H338)=2,E338+H338,"")</f>
        <v>1400</v>
      </c>
    </row>
    <row r="339" customFormat="false" ht="15" hidden="false" customHeight="false" outlineLevel="0" collapsed="false">
      <c r="A339" s="7" t="s">
        <v>677</v>
      </c>
      <c r="B339" s="7" t="s">
        <v>107</v>
      </c>
      <c r="C339" s="8" t="s">
        <v>705</v>
      </c>
      <c r="D339" s="9" t="str">
        <f aca="false">A339&amp;"|"&amp;B339</f>
        <v>Florida|Escambia County</v>
      </c>
      <c r="E339" s="10" t="n">
        <v>1234</v>
      </c>
      <c r="F339" s="10" t="n">
        <v>1559</v>
      </c>
      <c r="G339" s="10" t="n">
        <v>178</v>
      </c>
      <c r="H339" s="10" t="n">
        <v>15</v>
      </c>
      <c r="I339" s="10" t="n">
        <v>802</v>
      </c>
      <c r="J339" s="10" t="n">
        <v>65715</v>
      </c>
      <c r="K339" s="11" t="n">
        <v>323275</v>
      </c>
      <c r="L339" s="12" t="n">
        <f aca="false">IF(COUNT(F339,G339)=2,F339+G339,"")</f>
        <v>1737</v>
      </c>
      <c r="M339" s="12" t="n">
        <f aca="false">IF(COUNT(E339,H339)=2,E339+H339,"")</f>
        <v>1249</v>
      </c>
    </row>
    <row r="340" customFormat="false" ht="15" hidden="false" customHeight="false" outlineLevel="0" collapsed="false">
      <c r="A340" s="7" t="s">
        <v>677</v>
      </c>
      <c r="B340" s="7" t="s">
        <v>706</v>
      </c>
      <c r="C340" s="8" t="s">
        <v>707</v>
      </c>
      <c r="D340" s="9" t="str">
        <f aca="false">A340&amp;"|"&amp;B340</f>
        <v>Florida|Flagler County</v>
      </c>
      <c r="E340" s="10" t="n">
        <v>1687</v>
      </c>
      <c r="F340" s="10" t="n">
        <v>1637</v>
      </c>
      <c r="G340" s="10" t="n">
        <v>244</v>
      </c>
      <c r="H340" s="10" t="n">
        <v>15</v>
      </c>
      <c r="I340" s="10" t="n">
        <v>953</v>
      </c>
      <c r="J340" s="10" t="n">
        <v>72923</v>
      </c>
      <c r="K340" s="11" t="n">
        <v>121710</v>
      </c>
      <c r="L340" s="12" t="n">
        <f aca="false">IF(COUNT(F340,G340)=2,F340+G340,"")</f>
        <v>1881</v>
      </c>
      <c r="M340" s="12" t="n">
        <f aca="false">IF(COUNT(E340,H340)=2,E340+H340,"")</f>
        <v>1702</v>
      </c>
    </row>
    <row r="341" customFormat="false" ht="15" hidden="false" customHeight="false" outlineLevel="0" collapsed="false">
      <c r="A341" s="7" t="s">
        <v>677</v>
      </c>
      <c r="B341" s="7" t="s">
        <v>113</v>
      </c>
      <c r="C341" s="8" t="s">
        <v>708</v>
      </c>
      <c r="D341" s="9" t="str">
        <f aca="false">A341&amp;"|"&amp;B341</f>
        <v>Florida|Franklin County</v>
      </c>
      <c r="E341" s="10" t="n">
        <v>1044</v>
      </c>
      <c r="F341" s="10" t="n">
        <v>1475</v>
      </c>
      <c r="G341" s="10" t="n">
        <v>156</v>
      </c>
      <c r="H341" s="10" t="n">
        <v>15</v>
      </c>
      <c r="I341" s="10" t="n">
        <v>683</v>
      </c>
      <c r="J341" s="10" t="n">
        <v>62734</v>
      </c>
      <c r="K341" s="11" t="n">
        <v>12418</v>
      </c>
      <c r="L341" s="12" t="n">
        <f aca="false">IF(COUNT(F341,G341)=2,F341+G341,"")</f>
        <v>1631</v>
      </c>
      <c r="M341" s="12" t="n">
        <f aca="false">IF(COUNT(E341,H341)=2,E341+H341,"")</f>
        <v>1059</v>
      </c>
    </row>
    <row r="342" customFormat="false" ht="15" hidden="false" customHeight="false" outlineLevel="0" collapsed="false">
      <c r="A342" s="7" t="s">
        <v>677</v>
      </c>
      <c r="B342" s="7" t="s">
        <v>709</v>
      </c>
      <c r="C342" s="8" t="s">
        <v>710</v>
      </c>
      <c r="D342" s="9" t="str">
        <f aca="false">A342&amp;"|"&amp;B342</f>
        <v>Florida|Gadsden County</v>
      </c>
      <c r="E342" s="10" t="n">
        <v>792</v>
      </c>
      <c r="F342" s="10" t="n">
        <v>1318</v>
      </c>
      <c r="G342" s="10" t="n">
        <v>156</v>
      </c>
      <c r="H342" s="10" t="n">
        <v>15</v>
      </c>
      <c r="I342" s="10" t="n">
        <v>596</v>
      </c>
      <c r="J342" s="10" t="n">
        <v>46047</v>
      </c>
      <c r="K342" s="11" t="n">
        <v>43642</v>
      </c>
      <c r="L342" s="12" t="n">
        <f aca="false">IF(COUNT(F342,G342)=2,F342+G342,"")</f>
        <v>1474</v>
      </c>
      <c r="M342" s="12" t="n">
        <f aca="false">IF(COUNT(E342,H342)=2,E342+H342,"")</f>
        <v>807</v>
      </c>
    </row>
    <row r="343" customFormat="false" ht="15" hidden="false" customHeight="false" outlineLevel="0" collapsed="false">
      <c r="A343" s="7" t="s">
        <v>677</v>
      </c>
      <c r="B343" s="7" t="s">
        <v>711</v>
      </c>
      <c r="C343" s="8" t="s">
        <v>712</v>
      </c>
      <c r="D343" s="9" t="str">
        <f aca="false">A343&amp;"|"&amp;B343</f>
        <v>Florida|Gilchrist County</v>
      </c>
      <c r="E343" s="10" t="n">
        <v>855</v>
      </c>
      <c r="F343" s="10" t="n">
        <v>1448</v>
      </c>
      <c r="G343" s="10" t="n">
        <v>156</v>
      </c>
      <c r="H343" s="10" t="n">
        <v>15</v>
      </c>
      <c r="I343" s="10" t="n">
        <v>683</v>
      </c>
      <c r="J343" s="10" t="n">
        <v>61070</v>
      </c>
      <c r="K343" s="11" t="n">
        <v>18494</v>
      </c>
      <c r="L343" s="12" t="n">
        <f aca="false">IF(COUNT(F343,G343)=2,F343+G343,"")</f>
        <v>1604</v>
      </c>
      <c r="M343" s="12" t="n">
        <f aca="false">IF(COUNT(E343,H343)=2,E343+H343,"")</f>
        <v>870</v>
      </c>
    </row>
    <row r="344" customFormat="false" ht="15" hidden="false" customHeight="false" outlineLevel="0" collapsed="false">
      <c r="A344" s="7" t="s">
        <v>677</v>
      </c>
      <c r="B344" s="7" t="s">
        <v>713</v>
      </c>
      <c r="C344" s="8" t="s">
        <v>714</v>
      </c>
      <c r="D344" s="9" t="str">
        <f aca="false">A344&amp;"|"&amp;B344</f>
        <v>Florida|Glades County</v>
      </c>
      <c r="E344" s="10" t="n">
        <v>927</v>
      </c>
      <c r="F344" s="10" t="n">
        <v>1283</v>
      </c>
      <c r="G344" s="10" t="n">
        <v>156</v>
      </c>
      <c r="H344" s="10" t="n">
        <v>15</v>
      </c>
      <c r="I344" s="10" t="n">
        <v>683</v>
      </c>
      <c r="J344" s="10" t="n">
        <v>38905</v>
      </c>
      <c r="K344" s="11" t="n">
        <v>12324</v>
      </c>
      <c r="L344" s="12" t="n">
        <f aca="false">IF(COUNT(F344,G344)=2,F344+G344,"")</f>
        <v>1439</v>
      </c>
      <c r="M344" s="12" t="n">
        <f aca="false">IF(COUNT(E344,H344)=2,E344+H344,"")</f>
        <v>942</v>
      </c>
    </row>
    <row r="345" customFormat="false" ht="15" hidden="false" customHeight="false" outlineLevel="0" collapsed="false">
      <c r="A345" s="7" t="s">
        <v>677</v>
      </c>
      <c r="B345" s="7" t="s">
        <v>715</v>
      </c>
      <c r="C345" s="8" t="s">
        <v>716</v>
      </c>
      <c r="D345" s="9" t="str">
        <f aca="false">A345&amp;"|"&amp;B345</f>
        <v>Florida|Gulf County</v>
      </c>
      <c r="E345" s="10" t="n">
        <v>1161</v>
      </c>
      <c r="F345" s="10" t="n">
        <v>1410</v>
      </c>
      <c r="G345" s="10" t="n">
        <v>168</v>
      </c>
      <c r="H345" s="10" t="n">
        <v>15</v>
      </c>
      <c r="I345" s="10" t="n">
        <v>734</v>
      </c>
      <c r="J345" s="10" t="n">
        <v>67361</v>
      </c>
      <c r="K345" s="11" t="n">
        <v>14772</v>
      </c>
      <c r="L345" s="12" t="n">
        <f aca="false">IF(COUNT(F345,G345)=2,F345+G345,"")</f>
        <v>1578</v>
      </c>
      <c r="M345" s="12" t="n">
        <f aca="false">IF(COUNT(E345,H345)=2,E345+H345,"")</f>
        <v>1176</v>
      </c>
    </row>
    <row r="346" customFormat="false" ht="15" hidden="false" customHeight="false" outlineLevel="0" collapsed="false">
      <c r="A346" s="7" t="s">
        <v>677</v>
      </c>
      <c r="B346" s="7" t="s">
        <v>717</v>
      </c>
      <c r="C346" s="8" t="s">
        <v>718</v>
      </c>
      <c r="D346" s="9" t="str">
        <f aca="false">A346&amp;"|"&amp;B346</f>
        <v>Florida|Hamilton County</v>
      </c>
      <c r="E346" s="10" t="n">
        <v>819</v>
      </c>
      <c r="F346" s="10" t="n">
        <v>1170</v>
      </c>
      <c r="G346" s="10" t="n">
        <v>156</v>
      </c>
      <c r="H346" s="10" t="n">
        <v>15</v>
      </c>
      <c r="I346" s="10" t="n">
        <v>683</v>
      </c>
      <c r="J346" s="10" t="n">
        <v>47696</v>
      </c>
      <c r="K346" s="11" t="n">
        <v>13445</v>
      </c>
      <c r="L346" s="12" t="n">
        <f aca="false">IF(COUNT(F346,G346)=2,F346+G346,"")</f>
        <v>1326</v>
      </c>
      <c r="M346" s="12" t="n">
        <f aca="false">IF(COUNT(E346,H346)=2,E346+H346,"")</f>
        <v>834</v>
      </c>
    </row>
    <row r="347" customFormat="false" ht="15" hidden="false" customHeight="false" outlineLevel="0" collapsed="false">
      <c r="A347" s="7" t="s">
        <v>677</v>
      </c>
      <c r="B347" s="7" t="s">
        <v>719</v>
      </c>
      <c r="C347" s="8" t="s">
        <v>720</v>
      </c>
      <c r="D347" s="9" t="str">
        <f aca="false">A347&amp;"|"&amp;B347</f>
        <v>Florida|Hardee County</v>
      </c>
      <c r="E347" s="10" t="n">
        <v>954</v>
      </c>
      <c r="F347" s="10" t="n">
        <v>1262</v>
      </c>
      <c r="G347" s="10" t="n">
        <v>156</v>
      </c>
      <c r="H347" s="10" t="n">
        <v>15</v>
      </c>
      <c r="I347" s="10" t="n">
        <v>650</v>
      </c>
      <c r="J347" s="10" t="n">
        <v>54231</v>
      </c>
      <c r="K347" s="11" t="n">
        <v>25508</v>
      </c>
      <c r="L347" s="12" t="n">
        <f aca="false">IF(COUNT(F347,G347)=2,F347+G347,"")</f>
        <v>1418</v>
      </c>
      <c r="M347" s="12" t="n">
        <f aca="false">IF(COUNT(E347,H347)=2,E347+H347,"")</f>
        <v>969</v>
      </c>
    </row>
    <row r="348" customFormat="false" ht="15" hidden="false" customHeight="false" outlineLevel="0" collapsed="false">
      <c r="A348" s="7" t="s">
        <v>677</v>
      </c>
      <c r="B348" s="7" t="s">
        <v>721</v>
      </c>
      <c r="C348" s="8" t="s">
        <v>722</v>
      </c>
      <c r="D348" s="9" t="str">
        <f aca="false">A348&amp;"|"&amp;B348</f>
        <v>Florida|Hendry County</v>
      </c>
      <c r="E348" s="10" t="n">
        <v>958</v>
      </c>
      <c r="F348" s="10" t="n">
        <v>1379</v>
      </c>
      <c r="G348" s="10" t="n">
        <v>156</v>
      </c>
      <c r="H348" s="10" t="n">
        <v>15</v>
      </c>
      <c r="I348" s="10" t="n">
        <v>758</v>
      </c>
      <c r="J348" s="10" t="n">
        <v>53044</v>
      </c>
      <c r="K348" s="11" t="n">
        <v>40798</v>
      </c>
      <c r="L348" s="12" t="n">
        <f aca="false">IF(COUNT(F348,G348)=2,F348+G348,"")</f>
        <v>1535</v>
      </c>
      <c r="M348" s="12" t="n">
        <f aca="false">IF(COUNT(E348,H348)=2,E348+H348,"")</f>
        <v>973</v>
      </c>
    </row>
    <row r="349" customFormat="false" ht="15" hidden="false" customHeight="false" outlineLevel="0" collapsed="false">
      <c r="A349" s="7" t="s">
        <v>677</v>
      </c>
      <c r="B349" s="7" t="s">
        <v>723</v>
      </c>
      <c r="C349" s="8" t="s">
        <v>724</v>
      </c>
      <c r="D349" s="9" t="str">
        <f aca="false">A349&amp;"|"&amp;B349</f>
        <v>Florida|Hernando County</v>
      </c>
      <c r="E349" s="10" t="n">
        <v>1209</v>
      </c>
      <c r="F349" s="10" t="n">
        <v>1430</v>
      </c>
      <c r="G349" s="10" t="n">
        <v>175</v>
      </c>
      <c r="H349" s="10" t="n">
        <v>15</v>
      </c>
      <c r="I349" s="10" t="n">
        <v>715</v>
      </c>
      <c r="J349" s="10" t="n">
        <v>63193</v>
      </c>
      <c r="K349" s="11" t="n">
        <v>201512</v>
      </c>
      <c r="L349" s="12" t="n">
        <f aca="false">IF(COUNT(F349,G349)=2,F349+G349,"")</f>
        <v>1605</v>
      </c>
      <c r="M349" s="12" t="n">
        <f aca="false">IF(COUNT(E349,H349)=2,E349+H349,"")</f>
        <v>1224</v>
      </c>
    </row>
    <row r="350" customFormat="false" ht="15" hidden="false" customHeight="false" outlineLevel="0" collapsed="false">
      <c r="A350" s="7" t="s">
        <v>677</v>
      </c>
      <c r="B350" s="7" t="s">
        <v>725</v>
      </c>
      <c r="C350" s="8" t="s">
        <v>726</v>
      </c>
      <c r="D350" s="9" t="str">
        <f aca="false">A350&amp;"|"&amp;B350</f>
        <v>Florida|Highlands County</v>
      </c>
      <c r="E350" s="10" t="n">
        <v>980</v>
      </c>
      <c r="F350" s="10" t="n">
        <v>1324</v>
      </c>
      <c r="G350" s="10" t="n">
        <v>156</v>
      </c>
      <c r="H350" s="10" t="n">
        <v>15</v>
      </c>
      <c r="I350" s="10" t="n">
        <v>737</v>
      </c>
      <c r="J350" s="10" t="n">
        <v>55581</v>
      </c>
      <c r="K350" s="11" t="n">
        <v>103808</v>
      </c>
      <c r="L350" s="12" t="n">
        <f aca="false">IF(COUNT(F350,G350)=2,F350+G350,"")</f>
        <v>1480</v>
      </c>
      <c r="M350" s="12" t="n">
        <f aca="false">IF(COUNT(E350,H350)=2,E350+H350,"")</f>
        <v>995</v>
      </c>
    </row>
    <row r="351" customFormat="false" ht="15" hidden="false" customHeight="false" outlineLevel="0" collapsed="false">
      <c r="A351" s="7" t="s">
        <v>677</v>
      </c>
      <c r="B351" s="7" t="s">
        <v>727</v>
      </c>
      <c r="C351" s="8" t="s">
        <v>728</v>
      </c>
      <c r="D351" s="9" t="str">
        <f aca="false">A351&amp;"|"&amp;B351</f>
        <v>Florida|Hillsborough County</v>
      </c>
      <c r="E351" s="10" t="n">
        <v>1543</v>
      </c>
      <c r="F351" s="10" t="n">
        <v>1910</v>
      </c>
      <c r="G351" s="10" t="n">
        <v>223</v>
      </c>
      <c r="H351" s="10" t="n">
        <v>15</v>
      </c>
      <c r="I351" s="10" t="n">
        <v>1040</v>
      </c>
      <c r="J351" s="10" t="n">
        <v>75011</v>
      </c>
      <c r="K351" s="11" t="n">
        <v>1489634</v>
      </c>
      <c r="L351" s="12" t="n">
        <f aca="false">IF(COUNT(F351,G351)=2,F351+G351,"")</f>
        <v>2133</v>
      </c>
      <c r="M351" s="12" t="n">
        <f aca="false">IF(COUNT(E351,H351)=2,E351+H351,"")</f>
        <v>1558</v>
      </c>
    </row>
    <row r="352" customFormat="false" ht="15" hidden="false" customHeight="false" outlineLevel="0" collapsed="false">
      <c r="A352" s="7" t="s">
        <v>677</v>
      </c>
      <c r="B352" s="7" t="s">
        <v>729</v>
      </c>
      <c r="C352" s="8" t="s">
        <v>730</v>
      </c>
      <c r="D352" s="9" t="str">
        <f aca="false">A352&amp;"|"&amp;B352</f>
        <v>Florida|Holmes County</v>
      </c>
      <c r="E352" s="10" t="n">
        <v>823</v>
      </c>
      <c r="F352" s="10" t="n">
        <v>1136</v>
      </c>
      <c r="G352" s="10" t="n">
        <v>156</v>
      </c>
      <c r="H352" s="10" t="n">
        <v>15</v>
      </c>
      <c r="I352" s="10" t="n">
        <v>683</v>
      </c>
      <c r="J352" s="10" t="n">
        <v>48236</v>
      </c>
      <c r="K352" s="11" t="n">
        <v>19626</v>
      </c>
      <c r="L352" s="12" t="n">
        <f aca="false">IF(COUNT(F352,G352)=2,F352+G352,"")</f>
        <v>1292</v>
      </c>
      <c r="M352" s="12" t="n">
        <f aca="false">IF(COUNT(E352,H352)=2,E352+H352,"")</f>
        <v>838</v>
      </c>
    </row>
    <row r="353" customFormat="false" ht="15" hidden="false" customHeight="false" outlineLevel="0" collapsed="false">
      <c r="A353" s="7" t="s">
        <v>677</v>
      </c>
      <c r="B353" s="7" t="s">
        <v>731</v>
      </c>
      <c r="C353" s="8" t="s">
        <v>732</v>
      </c>
      <c r="D353" s="9" t="str">
        <f aca="false">A353&amp;"|"&amp;B353</f>
        <v>Florida|Indian River County</v>
      </c>
      <c r="E353" s="10" t="n">
        <v>1284</v>
      </c>
      <c r="F353" s="10" t="n">
        <v>1649</v>
      </c>
      <c r="G353" s="10" t="n">
        <v>185</v>
      </c>
      <c r="H353" s="10" t="n">
        <v>15</v>
      </c>
      <c r="I353" s="10" t="n">
        <v>802</v>
      </c>
      <c r="J353" s="10" t="n">
        <v>71049</v>
      </c>
      <c r="K353" s="11" t="n">
        <v>163856</v>
      </c>
      <c r="L353" s="12" t="n">
        <f aca="false">IF(COUNT(F353,G353)=2,F353+G353,"")</f>
        <v>1834</v>
      </c>
      <c r="M353" s="12" t="n">
        <f aca="false">IF(COUNT(E353,H353)=2,E353+H353,"")</f>
        <v>1299</v>
      </c>
    </row>
    <row r="354" customFormat="false" ht="15" hidden="false" customHeight="false" outlineLevel="0" collapsed="false">
      <c r="A354" s="7" t="s">
        <v>677</v>
      </c>
      <c r="B354" s="7" t="s">
        <v>125</v>
      </c>
      <c r="C354" s="8" t="s">
        <v>733</v>
      </c>
      <c r="D354" s="9" t="str">
        <f aca="false">A354&amp;"|"&amp;B354</f>
        <v>Florida|Jackson County</v>
      </c>
      <c r="E354" s="10" t="n">
        <v>846</v>
      </c>
      <c r="F354" s="10" t="n">
        <v>1161</v>
      </c>
      <c r="G354" s="10" t="n">
        <v>156</v>
      </c>
      <c r="H354" s="10" t="n">
        <v>15</v>
      </c>
      <c r="I354" s="10" t="n">
        <v>867</v>
      </c>
      <c r="J354" s="10" t="n">
        <v>47327</v>
      </c>
      <c r="K354" s="11" t="n">
        <v>47652</v>
      </c>
      <c r="L354" s="12" t="n">
        <f aca="false">IF(COUNT(F354,G354)=2,F354+G354,"")</f>
        <v>1317</v>
      </c>
      <c r="M354" s="12" t="n">
        <f aca="false">IF(COUNT(E354,H354)=2,E354+H354,"")</f>
        <v>861</v>
      </c>
    </row>
    <row r="355" customFormat="false" ht="15" hidden="false" customHeight="false" outlineLevel="0" collapsed="false">
      <c r="A355" s="7" t="s">
        <v>677</v>
      </c>
      <c r="B355" s="7" t="s">
        <v>127</v>
      </c>
      <c r="C355" s="8" t="s">
        <v>734</v>
      </c>
      <c r="D355" s="9" t="str">
        <f aca="false">A355&amp;"|"&amp;B355</f>
        <v>Florida|Jefferson County</v>
      </c>
      <c r="E355" s="10" t="n">
        <v>790</v>
      </c>
      <c r="F355" s="10" t="n">
        <v>1386</v>
      </c>
      <c r="G355" s="10" t="n">
        <v>156</v>
      </c>
      <c r="H355" s="10" t="n">
        <v>15</v>
      </c>
      <c r="I355" s="10" t="n">
        <v>650</v>
      </c>
      <c r="J355" s="10" t="n">
        <v>56984</v>
      </c>
      <c r="K355" s="11" t="n">
        <v>14713</v>
      </c>
      <c r="L355" s="12" t="n">
        <f aca="false">IF(COUNT(F355,G355)=2,F355+G355,"")</f>
        <v>1542</v>
      </c>
      <c r="M355" s="12" t="n">
        <f aca="false">IF(COUNT(E355,H355)=2,E355+H355,"")</f>
        <v>805</v>
      </c>
    </row>
    <row r="356" customFormat="false" ht="15" hidden="false" customHeight="false" outlineLevel="0" collapsed="false">
      <c r="A356" s="7" t="s">
        <v>677</v>
      </c>
      <c r="B356" s="7" t="s">
        <v>346</v>
      </c>
      <c r="C356" s="8" t="s">
        <v>735</v>
      </c>
      <c r="D356" s="9" t="str">
        <f aca="false">A356&amp;"|"&amp;B356</f>
        <v>Florida|Lafayette County</v>
      </c>
      <c r="E356" s="10" t="n">
        <v>880</v>
      </c>
      <c r="F356" s="10" t="n">
        <v>1299</v>
      </c>
      <c r="G356" s="10" t="n">
        <v>156</v>
      </c>
      <c r="H356" s="10" t="n">
        <v>15</v>
      </c>
      <c r="I356" s="10" t="n">
        <v>683</v>
      </c>
      <c r="J356" s="10" t="n">
        <v>60692</v>
      </c>
      <c r="K356" s="11" t="n">
        <v>8035</v>
      </c>
      <c r="L356" s="12" t="n">
        <f aca="false">IF(COUNT(F356,G356)=2,F356+G356,"")</f>
        <v>1455</v>
      </c>
      <c r="M356" s="12" t="n">
        <f aca="false">IF(COUNT(E356,H356)=2,E356+H356,"")</f>
        <v>895</v>
      </c>
    </row>
    <row r="357" customFormat="false" ht="15" hidden="false" customHeight="false" outlineLevel="0" collapsed="false">
      <c r="A357" s="7" t="s">
        <v>677</v>
      </c>
      <c r="B357" s="7" t="s">
        <v>447</v>
      </c>
      <c r="C357" s="8" t="s">
        <v>736</v>
      </c>
      <c r="D357" s="9" t="str">
        <f aca="false">A357&amp;"|"&amp;B357</f>
        <v>Florida|Lake County</v>
      </c>
      <c r="E357" s="10" t="n">
        <v>1468</v>
      </c>
      <c r="F357" s="10" t="n">
        <v>1705</v>
      </c>
      <c r="G357" s="10" t="n">
        <v>212</v>
      </c>
      <c r="H357" s="10" t="n">
        <v>15</v>
      </c>
      <c r="I357" s="10" t="n">
        <v>867</v>
      </c>
      <c r="J357" s="10" t="n">
        <v>69956</v>
      </c>
      <c r="K357" s="11" t="n">
        <v>398696</v>
      </c>
      <c r="L357" s="12" t="n">
        <f aca="false">IF(COUNT(F357,G357)=2,F357+G357,"")</f>
        <v>1917</v>
      </c>
      <c r="M357" s="12" t="n">
        <f aca="false">IF(COUNT(E357,H357)=2,E357+H357,"")</f>
        <v>1483</v>
      </c>
    </row>
    <row r="358" customFormat="false" ht="15" hidden="false" customHeight="false" outlineLevel="0" collapsed="false">
      <c r="A358" s="7" t="s">
        <v>677</v>
      </c>
      <c r="B358" s="7" t="s">
        <v>135</v>
      </c>
      <c r="C358" s="8" t="s">
        <v>737</v>
      </c>
      <c r="D358" s="9" t="str">
        <f aca="false">A358&amp;"|"&amp;B358</f>
        <v>Florida|Lee County</v>
      </c>
      <c r="E358" s="10" t="n">
        <v>1597</v>
      </c>
      <c r="F358" s="10" t="n">
        <v>1803</v>
      </c>
      <c r="G358" s="10" t="n">
        <v>231</v>
      </c>
      <c r="H358" s="10" t="n">
        <v>15</v>
      </c>
      <c r="I358" s="10" t="n">
        <v>867</v>
      </c>
      <c r="J358" s="10" t="n">
        <v>73099</v>
      </c>
      <c r="K358" s="11" t="n">
        <v>792692</v>
      </c>
      <c r="L358" s="12" t="n">
        <f aca="false">IF(COUNT(F358,G358)=2,F358+G358,"")</f>
        <v>2034</v>
      </c>
      <c r="M358" s="12" t="n">
        <f aca="false">IF(COUNT(E358,H358)=2,E358+H358,"")</f>
        <v>1612</v>
      </c>
    </row>
    <row r="359" customFormat="false" ht="15" hidden="false" customHeight="false" outlineLevel="0" collapsed="false">
      <c r="A359" s="7" t="s">
        <v>677</v>
      </c>
      <c r="B359" s="7" t="s">
        <v>738</v>
      </c>
      <c r="C359" s="8" t="s">
        <v>739</v>
      </c>
      <c r="D359" s="9" t="str">
        <f aca="false">A359&amp;"|"&amp;B359</f>
        <v>Florida|Leon County</v>
      </c>
      <c r="E359" s="10" t="n">
        <v>1230</v>
      </c>
      <c r="F359" s="10" t="n">
        <v>1702</v>
      </c>
      <c r="G359" s="10" t="n">
        <v>178</v>
      </c>
      <c r="H359" s="10" t="n">
        <v>15</v>
      </c>
      <c r="I359" s="10" t="n">
        <v>780</v>
      </c>
      <c r="J359" s="10" t="n">
        <v>65074</v>
      </c>
      <c r="K359" s="11" t="n">
        <v>295335</v>
      </c>
      <c r="L359" s="12" t="n">
        <f aca="false">IF(COUNT(F359,G359)=2,F359+G359,"")</f>
        <v>1880</v>
      </c>
      <c r="M359" s="12" t="n">
        <f aca="false">IF(COUNT(E359,H359)=2,E359+H359,"")</f>
        <v>1245</v>
      </c>
    </row>
    <row r="360" customFormat="false" ht="15" hidden="false" customHeight="false" outlineLevel="0" collapsed="false">
      <c r="A360" s="7" t="s">
        <v>677</v>
      </c>
      <c r="B360" s="7" t="s">
        <v>740</v>
      </c>
      <c r="C360" s="8" t="s">
        <v>741</v>
      </c>
      <c r="D360" s="9" t="str">
        <f aca="false">A360&amp;"|"&amp;B360</f>
        <v>Florida|Levy County</v>
      </c>
      <c r="E360" s="10" t="n">
        <v>826</v>
      </c>
      <c r="F360" s="10" t="n">
        <v>1246</v>
      </c>
      <c r="G360" s="10" t="n">
        <v>156</v>
      </c>
      <c r="H360" s="10" t="n">
        <v>15</v>
      </c>
      <c r="I360" s="10" t="n">
        <v>758</v>
      </c>
      <c r="J360" s="10" t="n">
        <v>53805</v>
      </c>
      <c r="K360" s="11" t="n">
        <v>44276</v>
      </c>
      <c r="L360" s="12" t="n">
        <f aca="false">IF(COUNT(F360,G360)=2,F360+G360,"")</f>
        <v>1402</v>
      </c>
      <c r="M360" s="12" t="n">
        <f aca="false">IF(COUNT(E360,H360)=2,E360+H360,"")</f>
        <v>841</v>
      </c>
    </row>
    <row r="361" customFormat="false" ht="15" hidden="false" customHeight="false" outlineLevel="0" collapsed="false">
      <c r="A361" s="7" t="s">
        <v>677</v>
      </c>
      <c r="B361" s="7" t="s">
        <v>742</v>
      </c>
      <c r="C361" s="8" t="s">
        <v>743</v>
      </c>
      <c r="D361" s="9" t="str">
        <f aca="false">A361&amp;"|"&amp;B361</f>
        <v>Florida|Liberty County</v>
      </c>
      <c r="E361" s="10" t="n">
        <v>968</v>
      </c>
      <c r="F361" s="10" t="n">
        <v>1163</v>
      </c>
      <c r="G361" s="10" t="n">
        <v>156</v>
      </c>
      <c r="H361" s="10" t="n">
        <v>15</v>
      </c>
      <c r="I361" s="10" t="n">
        <v>683</v>
      </c>
      <c r="J361" s="10" t="n">
        <v>53824</v>
      </c>
      <c r="K361" s="11" t="n">
        <v>7650</v>
      </c>
      <c r="L361" s="12" t="n">
        <f aca="false">IF(COUNT(F361,G361)=2,F361+G361,"")</f>
        <v>1319</v>
      </c>
      <c r="M361" s="12" t="n">
        <f aca="false">IF(COUNT(E361,H361)=2,E361+H361,"")</f>
        <v>983</v>
      </c>
    </row>
    <row r="362" customFormat="false" ht="15" hidden="false" customHeight="false" outlineLevel="0" collapsed="false">
      <c r="A362" s="7" t="s">
        <v>677</v>
      </c>
      <c r="B362" s="7" t="s">
        <v>143</v>
      </c>
      <c r="C362" s="8" t="s">
        <v>744</v>
      </c>
      <c r="D362" s="9" t="str">
        <f aca="false">A362&amp;"|"&amp;B362</f>
        <v>Florida|Madison County</v>
      </c>
      <c r="E362" s="10" t="n">
        <v>819</v>
      </c>
      <c r="F362" s="10" t="n">
        <v>1229</v>
      </c>
      <c r="G362" s="10" t="n">
        <v>156</v>
      </c>
      <c r="H362" s="10" t="n">
        <v>15</v>
      </c>
      <c r="I362" s="10" t="n">
        <v>607</v>
      </c>
      <c r="J362" s="10" t="n">
        <v>48176</v>
      </c>
      <c r="K362" s="11" t="n">
        <v>18113</v>
      </c>
      <c r="L362" s="12" t="n">
        <f aca="false">IF(COUNT(F362,G362)=2,F362+G362,"")</f>
        <v>1385</v>
      </c>
      <c r="M362" s="12" t="n">
        <f aca="false">IF(COUNT(E362,H362)=2,E362+H362,"")</f>
        <v>834</v>
      </c>
    </row>
    <row r="363" customFormat="false" ht="15" hidden="false" customHeight="false" outlineLevel="0" collapsed="false">
      <c r="A363" s="7" t="s">
        <v>677</v>
      </c>
      <c r="B363" s="7" t="s">
        <v>745</v>
      </c>
      <c r="C363" s="8" t="s">
        <v>746</v>
      </c>
      <c r="D363" s="9" t="str">
        <f aca="false">A363&amp;"|"&amp;B363</f>
        <v>Florida|Manatee County</v>
      </c>
      <c r="E363" s="10" t="n">
        <v>1549</v>
      </c>
      <c r="F363" s="10" t="n">
        <v>1972</v>
      </c>
      <c r="G363" s="10" t="n">
        <v>224</v>
      </c>
      <c r="H363" s="10" t="n">
        <v>15</v>
      </c>
      <c r="I363" s="10" t="n">
        <v>953</v>
      </c>
      <c r="J363" s="10" t="n">
        <v>75792</v>
      </c>
      <c r="K363" s="11" t="n">
        <v>416020</v>
      </c>
      <c r="L363" s="12" t="n">
        <f aca="false">IF(COUNT(F363,G363)=2,F363+G363,"")</f>
        <v>2196</v>
      </c>
      <c r="M363" s="12" t="n">
        <f aca="false">IF(COUNT(E363,H363)=2,E363+H363,"")</f>
        <v>1564</v>
      </c>
    </row>
    <row r="364" customFormat="false" ht="15" hidden="false" customHeight="false" outlineLevel="0" collapsed="false">
      <c r="A364" s="7" t="s">
        <v>677</v>
      </c>
      <c r="B364" s="7" t="s">
        <v>147</v>
      </c>
      <c r="C364" s="8" t="s">
        <v>747</v>
      </c>
      <c r="D364" s="9" t="str">
        <f aca="false">A364&amp;"|"&amp;B364</f>
        <v>Florida|Marion County</v>
      </c>
      <c r="E364" s="10" t="n">
        <v>1174</v>
      </c>
      <c r="F364" s="10" t="n">
        <v>1326</v>
      </c>
      <c r="G364" s="10" t="n">
        <v>170</v>
      </c>
      <c r="H364" s="10" t="n">
        <v>15</v>
      </c>
      <c r="I364" s="10" t="n">
        <v>802</v>
      </c>
      <c r="J364" s="10" t="n">
        <v>58535</v>
      </c>
      <c r="K364" s="11" t="n">
        <v>387697</v>
      </c>
      <c r="L364" s="12" t="n">
        <f aca="false">IF(COUNT(F364,G364)=2,F364+G364,"")</f>
        <v>1496</v>
      </c>
      <c r="M364" s="12" t="n">
        <f aca="false">IF(COUNT(E364,H364)=2,E364+H364,"")</f>
        <v>1189</v>
      </c>
    </row>
    <row r="365" customFormat="false" ht="15" hidden="false" customHeight="false" outlineLevel="0" collapsed="false">
      <c r="A365" s="7" t="s">
        <v>677</v>
      </c>
      <c r="B365" s="7" t="s">
        <v>748</v>
      </c>
      <c r="C365" s="8" t="s">
        <v>749</v>
      </c>
      <c r="D365" s="9" t="str">
        <f aca="false">A365&amp;"|"&amp;B365</f>
        <v>Florida|Martin County</v>
      </c>
      <c r="E365" s="10" t="n">
        <v>1499</v>
      </c>
      <c r="F365" s="10" t="n">
        <v>2110</v>
      </c>
      <c r="G365" s="10" t="n">
        <v>217</v>
      </c>
      <c r="H365" s="10" t="n">
        <v>15</v>
      </c>
      <c r="I365" s="10" t="n">
        <v>1040</v>
      </c>
      <c r="J365" s="10" t="n">
        <v>80701</v>
      </c>
      <c r="K365" s="11" t="n">
        <v>160464</v>
      </c>
      <c r="L365" s="12" t="n">
        <f aca="false">IF(COUNT(F365,G365)=2,F365+G365,"")</f>
        <v>2327</v>
      </c>
      <c r="M365" s="12" t="n">
        <f aca="false">IF(COUNT(E365,H365)=2,E365+H365,"")</f>
        <v>1514</v>
      </c>
    </row>
    <row r="366" customFormat="false" ht="15" hidden="false" customHeight="false" outlineLevel="0" collapsed="false">
      <c r="A366" s="7" t="s">
        <v>677</v>
      </c>
      <c r="B366" s="7" t="s">
        <v>750</v>
      </c>
      <c r="C366" s="8" t="s">
        <v>751</v>
      </c>
      <c r="D366" s="9" t="str">
        <f aca="false">A366&amp;"|"&amp;B366</f>
        <v>Florida|Miami-Dade County</v>
      </c>
      <c r="E366" s="10" t="n">
        <v>1731</v>
      </c>
      <c r="F366" s="10" t="n">
        <v>2326</v>
      </c>
      <c r="G366" s="10" t="n">
        <v>250</v>
      </c>
      <c r="H366" s="10" t="n">
        <v>15</v>
      </c>
      <c r="I366" s="10" t="n">
        <v>867</v>
      </c>
      <c r="J366" s="10" t="n">
        <v>68694</v>
      </c>
      <c r="K366" s="11" t="n">
        <v>2685296</v>
      </c>
      <c r="L366" s="12" t="n">
        <f aca="false">IF(COUNT(F366,G366)=2,F366+G366,"")</f>
        <v>2576</v>
      </c>
      <c r="M366" s="12" t="n">
        <f aca="false">IF(COUNT(E366,H366)=2,E366+H366,"")</f>
        <v>1746</v>
      </c>
    </row>
    <row r="367" customFormat="false" ht="15" hidden="false" customHeight="false" outlineLevel="0" collapsed="false">
      <c r="A367" s="7" t="s">
        <v>677</v>
      </c>
      <c r="B367" s="7" t="s">
        <v>153</v>
      </c>
      <c r="C367" s="8" t="s">
        <v>752</v>
      </c>
      <c r="D367" s="9" t="str">
        <f aca="false">A367&amp;"|"&amp;B367</f>
        <v>Florida|Monroe County</v>
      </c>
      <c r="E367" s="10" t="n">
        <v>1959</v>
      </c>
      <c r="F367" s="10" t="n">
        <v>3220</v>
      </c>
      <c r="G367" s="10" t="n">
        <v>283</v>
      </c>
      <c r="H367" s="10" t="n">
        <v>15</v>
      </c>
      <c r="I367" s="10" t="n">
        <v>867</v>
      </c>
      <c r="J367" s="10" t="n">
        <v>82430</v>
      </c>
      <c r="K367" s="11" t="n">
        <v>81840</v>
      </c>
      <c r="L367" s="12" t="n">
        <f aca="false">IF(COUNT(F367,G367)=2,F367+G367,"")</f>
        <v>3503</v>
      </c>
      <c r="M367" s="12" t="n">
        <f aca="false">IF(COUNT(E367,H367)=2,E367+H367,"")</f>
        <v>1974</v>
      </c>
    </row>
    <row r="368" customFormat="false" ht="15" hidden="false" customHeight="false" outlineLevel="0" collapsed="false">
      <c r="A368" s="7" t="s">
        <v>677</v>
      </c>
      <c r="B368" s="7" t="s">
        <v>753</v>
      </c>
      <c r="C368" s="8" t="s">
        <v>754</v>
      </c>
      <c r="D368" s="9" t="str">
        <f aca="false">A368&amp;"|"&amp;B368</f>
        <v>Florida|Nassau County</v>
      </c>
      <c r="E368" s="10" t="n">
        <v>1335</v>
      </c>
      <c r="F368" s="10" t="n">
        <v>1775</v>
      </c>
      <c r="G368" s="10" t="n">
        <v>193</v>
      </c>
      <c r="H368" s="10" t="n">
        <v>15</v>
      </c>
      <c r="I368" s="10" t="n">
        <v>823</v>
      </c>
      <c r="J368" s="10" t="n">
        <v>88900</v>
      </c>
      <c r="K368" s="11" t="n">
        <v>94653</v>
      </c>
      <c r="L368" s="12" t="n">
        <f aca="false">IF(COUNT(F368,G368)=2,F368+G368,"")</f>
        <v>1968</v>
      </c>
      <c r="M368" s="12" t="n">
        <f aca="false">IF(COUNT(E368,H368)=2,E368+H368,"")</f>
        <v>1350</v>
      </c>
    </row>
    <row r="369" customFormat="false" ht="15" hidden="false" customHeight="false" outlineLevel="0" collapsed="false">
      <c r="A369" s="7" t="s">
        <v>677</v>
      </c>
      <c r="B369" s="7" t="s">
        <v>755</v>
      </c>
      <c r="C369" s="8" t="s">
        <v>756</v>
      </c>
      <c r="D369" s="9" t="str">
        <f aca="false">A369&amp;"|"&amp;B369</f>
        <v>Florida|Okaloosa County</v>
      </c>
      <c r="E369" s="10" t="n">
        <v>1475</v>
      </c>
      <c r="F369" s="10" t="n">
        <v>1835</v>
      </c>
      <c r="G369" s="10" t="n">
        <v>213</v>
      </c>
      <c r="H369" s="10" t="n">
        <v>15</v>
      </c>
      <c r="I369" s="10" t="n">
        <v>975</v>
      </c>
      <c r="J369" s="10" t="n">
        <v>79097</v>
      </c>
      <c r="K369" s="11" t="n">
        <v>214281</v>
      </c>
      <c r="L369" s="12" t="n">
        <f aca="false">IF(COUNT(F369,G369)=2,F369+G369,"")</f>
        <v>2048</v>
      </c>
      <c r="M369" s="12" t="n">
        <f aca="false">IF(COUNT(E369,H369)=2,E369+H369,"")</f>
        <v>1490</v>
      </c>
    </row>
    <row r="370" customFormat="false" ht="15" hidden="false" customHeight="false" outlineLevel="0" collapsed="false">
      <c r="A370" s="7" t="s">
        <v>677</v>
      </c>
      <c r="B370" s="7" t="s">
        <v>757</v>
      </c>
      <c r="C370" s="8" t="s">
        <v>758</v>
      </c>
      <c r="D370" s="9" t="str">
        <f aca="false">A370&amp;"|"&amp;B370</f>
        <v>Florida|Okeechobee County</v>
      </c>
      <c r="E370" s="10" t="n">
        <v>974</v>
      </c>
      <c r="F370" s="10" t="n">
        <v>1347</v>
      </c>
      <c r="G370" s="10" t="n">
        <v>156</v>
      </c>
      <c r="H370" s="10" t="n">
        <v>15</v>
      </c>
      <c r="I370" s="10" t="n">
        <v>683</v>
      </c>
      <c r="J370" s="10" t="n">
        <v>52288</v>
      </c>
      <c r="K370" s="11" t="n">
        <v>40249</v>
      </c>
      <c r="L370" s="12" t="n">
        <f aca="false">IF(COUNT(F370,G370)=2,F370+G370,"")</f>
        <v>1503</v>
      </c>
      <c r="M370" s="12" t="n">
        <f aca="false">IF(COUNT(E370,H370)=2,E370+H370,"")</f>
        <v>989</v>
      </c>
    </row>
    <row r="371" customFormat="false" ht="15" hidden="false" customHeight="false" outlineLevel="0" collapsed="false">
      <c r="A371" s="7" t="s">
        <v>677</v>
      </c>
      <c r="B371" s="7" t="s">
        <v>472</v>
      </c>
      <c r="C371" s="8" t="s">
        <v>759</v>
      </c>
      <c r="D371" s="9" t="str">
        <f aca="false">A371&amp;"|"&amp;B371</f>
        <v>Florida|Orange County</v>
      </c>
      <c r="E371" s="10" t="n">
        <v>1675</v>
      </c>
      <c r="F371" s="10" t="n">
        <v>1950</v>
      </c>
      <c r="G371" s="10" t="n">
        <v>242</v>
      </c>
      <c r="H371" s="10" t="n">
        <v>15</v>
      </c>
      <c r="I371" s="10" t="n">
        <v>975</v>
      </c>
      <c r="J371" s="10" t="n">
        <v>77011</v>
      </c>
      <c r="K371" s="11" t="n">
        <v>1440471</v>
      </c>
      <c r="L371" s="12" t="n">
        <f aca="false">IF(COUNT(F371,G371)=2,F371+G371,"")</f>
        <v>2192</v>
      </c>
      <c r="M371" s="12" t="n">
        <f aca="false">IF(COUNT(E371,H371)=2,E371+H371,"")</f>
        <v>1690</v>
      </c>
    </row>
    <row r="372" customFormat="false" ht="15" hidden="false" customHeight="false" outlineLevel="0" collapsed="false">
      <c r="A372" s="7" t="s">
        <v>677</v>
      </c>
      <c r="B372" s="7" t="s">
        <v>760</v>
      </c>
      <c r="C372" s="8" t="s">
        <v>761</v>
      </c>
      <c r="D372" s="9" t="str">
        <f aca="false">A372&amp;"|"&amp;B372</f>
        <v>Florida|Osceola County</v>
      </c>
      <c r="E372" s="10" t="n">
        <v>1651</v>
      </c>
      <c r="F372" s="10" t="n">
        <v>1776</v>
      </c>
      <c r="G372" s="10" t="n">
        <v>238</v>
      </c>
      <c r="H372" s="10" t="n">
        <v>15</v>
      </c>
      <c r="I372" s="10" t="n">
        <v>880</v>
      </c>
      <c r="J372" s="10" t="n">
        <v>68711</v>
      </c>
      <c r="K372" s="11" t="n">
        <v>406943</v>
      </c>
      <c r="L372" s="12" t="n">
        <f aca="false">IF(COUNT(F372,G372)=2,F372+G372,"")</f>
        <v>2014</v>
      </c>
      <c r="M372" s="12" t="n">
        <f aca="false">IF(COUNT(E372,H372)=2,E372+H372,"")</f>
        <v>1666</v>
      </c>
    </row>
    <row r="373" customFormat="false" ht="15" hidden="false" customHeight="false" outlineLevel="0" collapsed="false">
      <c r="A373" s="7" t="s">
        <v>677</v>
      </c>
      <c r="B373" s="7" t="s">
        <v>762</v>
      </c>
      <c r="C373" s="8" t="s">
        <v>763</v>
      </c>
      <c r="D373" s="9" t="str">
        <f aca="false">A373&amp;"|"&amp;B373</f>
        <v>Florida|Palm Beach County</v>
      </c>
      <c r="E373" s="10" t="n">
        <v>1818</v>
      </c>
      <c r="F373" s="10" t="n">
        <v>2253</v>
      </c>
      <c r="G373" s="10" t="n">
        <v>263</v>
      </c>
      <c r="H373" s="10" t="n">
        <v>15</v>
      </c>
      <c r="I373" s="10" t="n">
        <v>1322</v>
      </c>
      <c r="J373" s="10" t="n">
        <v>81115</v>
      </c>
      <c r="K373" s="11" t="n">
        <v>1507453</v>
      </c>
      <c r="L373" s="12" t="n">
        <f aca="false">IF(COUNT(F373,G373)=2,F373+G373,"")</f>
        <v>2516</v>
      </c>
      <c r="M373" s="12" t="n">
        <f aca="false">IF(COUNT(E373,H373)=2,E373+H373,"")</f>
        <v>1833</v>
      </c>
    </row>
    <row r="374" customFormat="false" ht="15" hidden="false" customHeight="false" outlineLevel="0" collapsed="false">
      <c r="A374" s="7" t="s">
        <v>677</v>
      </c>
      <c r="B374" s="7" t="s">
        <v>764</v>
      </c>
      <c r="C374" s="8" t="s">
        <v>765</v>
      </c>
      <c r="D374" s="9" t="str">
        <f aca="false">A374&amp;"|"&amp;B374</f>
        <v>Florida|Pasco County</v>
      </c>
      <c r="E374" s="10" t="n">
        <v>1372</v>
      </c>
      <c r="F374" s="10" t="n">
        <v>1709</v>
      </c>
      <c r="G374" s="10" t="n">
        <v>198</v>
      </c>
      <c r="H374" s="10" t="n">
        <v>15</v>
      </c>
      <c r="I374" s="10" t="n">
        <v>975</v>
      </c>
      <c r="J374" s="10" t="n">
        <v>67384</v>
      </c>
      <c r="K374" s="11" t="n">
        <v>588758</v>
      </c>
      <c r="L374" s="12" t="n">
        <f aca="false">IF(COUNT(F374,G374)=2,F374+G374,"")</f>
        <v>1907</v>
      </c>
      <c r="M374" s="12" t="n">
        <f aca="false">IF(COUNT(E374,H374)=2,E374+H374,"")</f>
        <v>1387</v>
      </c>
    </row>
    <row r="375" customFormat="false" ht="15" hidden="false" customHeight="false" outlineLevel="0" collapsed="false">
      <c r="A375" s="7" t="s">
        <v>677</v>
      </c>
      <c r="B375" s="7" t="s">
        <v>766</v>
      </c>
      <c r="C375" s="8" t="s">
        <v>767</v>
      </c>
      <c r="D375" s="9" t="str">
        <f aca="false">A375&amp;"|"&amp;B375</f>
        <v>Florida|Pinellas County</v>
      </c>
      <c r="E375" s="10" t="n">
        <v>1525</v>
      </c>
      <c r="F375" s="10" t="n">
        <v>1854</v>
      </c>
      <c r="G375" s="10" t="n">
        <v>220</v>
      </c>
      <c r="H375" s="10" t="n">
        <v>15</v>
      </c>
      <c r="I375" s="10" t="n">
        <v>1300</v>
      </c>
      <c r="J375" s="10" t="n">
        <v>70293</v>
      </c>
      <c r="K375" s="11" t="n">
        <v>960565</v>
      </c>
      <c r="L375" s="12" t="n">
        <f aca="false">IF(COUNT(F375,G375)=2,F375+G375,"")</f>
        <v>2074</v>
      </c>
      <c r="M375" s="12" t="n">
        <f aca="false">IF(COUNT(E375,H375)=2,E375+H375,"")</f>
        <v>1540</v>
      </c>
    </row>
    <row r="376" customFormat="false" ht="15" hidden="false" customHeight="false" outlineLevel="0" collapsed="false">
      <c r="A376" s="7" t="s">
        <v>677</v>
      </c>
      <c r="B376" s="7" t="s">
        <v>378</v>
      </c>
      <c r="C376" s="8" t="s">
        <v>768</v>
      </c>
      <c r="D376" s="9" t="str">
        <f aca="false">A376&amp;"|"&amp;B376</f>
        <v>Florida|Polk County</v>
      </c>
      <c r="E376" s="10" t="n">
        <v>1272</v>
      </c>
      <c r="F376" s="10" t="n">
        <v>1609</v>
      </c>
      <c r="G376" s="10" t="n">
        <v>184</v>
      </c>
      <c r="H376" s="10" t="n">
        <v>15</v>
      </c>
      <c r="I376" s="10" t="n">
        <v>997</v>
      </c>
      <c r="J376" s="10" t="n">
        <v>63644</v>
      </c>
      <c r="K376" s="11" t="n">
        <v>760961</v>
      </c>
      <c r="L376" s="12" t="n">
        <f aca="false">IF(COUNT(F376,G376)=2,F376+G376,"")</f>
        <v>1793</v>
      </c>
      <c r="M376" s="12" t="n">
        <f aca="false">IF(COUNT(E376,H376)=2,E376+H376,"")</f>
        <v>1287</v>
      </c>
    </row>
    <row r="377" customFormat="false" ht="15" hidden="false" customHeight="false" outlineLevel="0" collapsed="false">
      <c r="A377" s="7" t="s">
        <v>677</v>
      </c>
      <c r="B377" s="7" t="s">
        <v>769</v>
      </c>
      <c r="C377" s="8" t="s">
        <v>770</v>
      </c>
      <c r="D377" s="9" t="str">
        <f aca="false">A377&amp;"|"&amp;B377</f>
        <v>Florida|Putnam County</v>
      </c>
      <c r="E377" s="10" t="n">
        <v>902</v>
      </c>
      <c r="F377" s="10" t="n">
        <v>1289</v>
      </c>
      <c r="G377" s="10" t="n">
        <v>156</v>
      </c>
      <c r="H377" s="10" t="n">
        <v>15</v>
      </c>
      <c r="I377" s="10" t="n">
        <v>681</v>
      </c>
      <c r="J377" s="10" t="n">
        <v>47256</v>
      </c>
      <c r="K377" s="11" t="n">
        <v>74235</v>
      </c>
      <c r="L377" s="12" t="n">
        <f aca="false">IF(COUNT(F377,G377)=2,F377+G377,"")</f>
        <v>1445</v>
      </c>
      <c r="M377" s="12" t="n">
        <f aca="false">IF(COUNT(E377,H377)=2,E377+H377,"")</f>
        <v>917</v>
      </c>
    </row>
    <row r="378" customFormat="false" ht="15" hidden="false" customHeight="false" outlineLevel="0" collapsed="false">
      <c r="A378" s="7" t="s">
        <v>677</v>
      </c>
      <c r="B378" s="7" t="s">
        <v>771</v>
      </c>
      <c r="C378" s="8" t="s">
        <v>772</v>
      </c>
      <c r="D378" s="9" t="str">
        <f aca="false">A378&amp;"|"&amp;B378</f>
        <v>Florida|Santa Rosa County</v>
      </c>
      <c r="E378" s="10" t="n">
        <v>1445</v>
      </c>
      <c r="F378" s="10" t="n">
        <v>1761</v>
      </c>
      <c r="G378" s="10" t="n">
        <v>209</v>
      </c>
      <c r="H378" s="10" t="n">
        <v>15</v>
      </c>
      <c r="I378" s="10" t="n">
        <v>1018</v>
      </c>
      <c r="J378" s="10" t="n">
        <v>88968</v>
      </c>
      <c r="K378" s="11" t="n">
        <v>193719</v>
      </c>
      <c r="L378" s="12" t="n">
        <f aca="false">IF(COUNT(F378,G378)=2,F378+G378,"")</f>
        <v>1970</v>
      </c>
      <c r="M378" s="12" t="n">
        <f aca="false">IF(COUNT(E378,H378)=2,E378+H378,"")</f>
        <v>1460</v>
      </c>
    </row>
    <row r="379" customFormat="false" ht="15" hidden="false" customHeight="false" outlineLevel="0" collapsed="false">
      <c r="A379" s="7" t="s">
        <v>677</v>
      </c>
      <c r="B379" s="7" t="s">
        <v>773</v>
      </c>
      <c r="C379" s="8" t="s">
        <v>774</v>
      </c>
      <c r="D379" s="9" t="str">
        <f aca="false">A379&amp;"|"&amp;B379</f>
        <v>Florida|Sarasota County</v>
      </c>
      <c r="E379" s="10" t="n">
        <v>1715</v>
      </c>
      <c r="F379" s="10" t="n">
        <v>1866</v>
      </c>
      <c r="G379" s="10" t="n">
        <v>248</v>
      </c>
      <c r="H379" s="10" t="n">
        <v>15</v>
      </c>
      <c r="I379" s="10" t="n">
        <v>910</v>
      </c>
      <c r="J379" s="10" t="n">
        <v>80633</v>
      </c>
      <c r="K379" s="11" t="n">
        <v>449011</v>
      </c>
      <c r="L379" s="12" t="n">
        <f aca="false">IF(COUNT(F379,G379)=2,F379+G379,"")</f>
        <v>2114</v>
      </c>
      <c r="M379" s="12" t="n">
        <f aca="false">IF(COUNT(E379,H379)=2,E379+H379,"")</f>
        <v>1730</v>
      </c>
    </row>
    <row r="380" customFormat="false" ht="15" hidden="false" customHeight="false" outlineLevel="0" collapsed="false">
      <c r="A380" s="7" t="s">
        <v>677</v>
      </c>
      <c r="B380" s="7" t="s">
        <v>775</v>
      </c>
      <c r="C380" s="8" t="s">
        <v>776</v>
      </c>
      <c r="D380" s="9" t="str">
        <f aca="false">A380&amp;"|"&amp;B380</f>
        <v>Florida|Seminole County</v>
      </c>
      <c r="E380" s="10" t="n">
        <v>1686</v>
      </c>
      <c r="F380" s="10" t="n">
        <v>1935</v>
      </c>
      <c r="G380" s="10" t="n">
        <v>244</v>
      </c>
      <c r="H380" s="10" t="n">
        <v>15</v>
      </c>
      <c r="I380" s="10" t="n">
        <v>1079</v>
      </c>
      <c r="J380" s="10" t="n">
        <v>83030</v>
      </c>
      <c r="K380" s="11" t="n">
        <v>474912</v>
      </c>
      <c r="L380" s="12" t="n">
        <f aca="false">IF(COUNT(F380,G380)=2,F380+G380,"")</f>
        <v>2179</v>
      </c>
      <c r="M380" s="12" t="n">
        <f aca="false">IF(COUNT(E380,H380)=2,E380+H380,"")</f>
        <v>1701</v>
      </c>
    </row>
    <row r="381" customFormat="false" ht="15" hidden="false" customHeight="false" outlineLevel="0" collapsed="false">
      <c r="A381" s="7" t="s">
        <v>677</v>
      </c>
      <c r="B381" s="7" t="s">
        <v>777</v>
      </c>
      <c r="C381" s="8" t="s">
        <v>778</v>
      </c>
      <c r="D381" s="9" t="str">
        <f aca="false">A381&amp;"|"&amp;B381</f>
        <v>Florida|St. Johns County</v>
      </c>
      <c r="E381" s="10" t="n">
        <v>1775</v>
      </c>
      <c r="F381" s="10" t="n">
        <v>2233</v>
      </c>
      <c r="G381" s="10" t="n">
        <v>256</v>
      </c>
      <c r="H381" s="10" t="n">
        <v>15</v>
      </c>
      <c r="I381" s="10" t="n">
        <v>1213</v>
      </c>
      <c r="J381" s="10" t="n">
        <v>106169</v>
      </c>
      <c r="K381" s="11" t="n">
        <v>292243</v>
      </c>
      <c r="L381" s="12" t="n">
        <f aca="false">IF(COUNT(F381,G381)=2,F381+G381,"")</f>
        <v>2489</v>
      </c>
      <c r="M381" s="12" t="n">
        <f aca="false">IF(COUNT(E381,H381)=2,E381+H381,"")</f>
        <v>1790</v>
      </c>
    </row>
    <row r="382" customFormat="false" ht="15" hidden="false" customHeight="false" outlineLevel="0" collapsed="false">
      <c r="A382" s="7" t="s">
        <v>677</v>
      </c>
      <c r="B382" s="7" t="s">
        <v>779</v>
      </c>
      <c r="C382" s="8" t="s">
        <v>780</v>
      </c>
      <c r="D382" s="9" t="str">
        <f aca="false">A382&amp;"|"&amp;B382</f>
        <v>Florida|St. Lucie County</v>
      </c>
      <c r="E382" s="10" t="n">
        <v>1489</v>
      </c>
      <c r="F382" s="10" t="n">
        <v>1793</v>
      </c>
      <c r="G382" s="10" t="n">
        <v>215</v>
      </c>
      <c r="H382" s="10" t="n">
        <v>15</v>
      </c>
      <c r="I382" s="10" t="n">
        <v>1018</v>
      </c>
      <c r="J382" s="10" t="n">
        <v>69027</v>
      </c>
      <c r="K382" s="11" t="n">
        <v>346237</v>
      </c>
      <c r="L382" s="12" t="n">
        <f aca="false">IF(COUNT(F382,G382)=2,F382+G382,"")</f>
        <v>2008</v>
      </c>
      <c r="M382" s="12" t="n">
        <f aca="false">IF(COUNT(E382,H382)=2,E382+H382,"")</f>
        <v>1504</v>
      </c>
    </row>
    <row r="383" customFormat="false" ht="15" hidden="false" customHeight="false" outlineLevel="0" collapsed="false">
      <c r="A383" s="7" t="s">
        <v>677</v>
      </c>
      <c r="B383" s="7" t="s">
        <v>173</v>
      </c>
      <c r="C383" s="8" t="s">
        <v>781</v>
      </c>
      <c r="D383" s="9" t="str">
        <f aca="false">A383&amp;"|"&amp;B383</f>
        <v>Florida|Sumter County</v>
      </c>
      <c r="E383" s="10" t="n">
        <v>1225</v>
      </c>
      <c r="F383" s="10" t="n">
        <v>1604</v>
      </c>
      <c r="G383" s="10" t="n">
        <v>177</v>
      </c>
      <c r="H383" s="10" t="n">
        <v>15</v>
      </c>
      <c r="I383" s="10" t="n">
        <v>975</v>
      </c>
      <c r="J383" s="10" t="n">
        <v>73297</v>
      </c>
      <c r="K383" s="11" t="n">
        <v>137536</v>
      </c>
      <c r="L383" s="12" t="n">
        <f aca="false">IF(COUNT(F383,G383)=2,F383+G383,"")</f>
        <v>1781</v>
      </c>
      <c r="M383" s="12" t="n">
        <f aca="false">IF(COUNT(E383,H383)=2,E383+H383,"")</f>
        <v>1240</v>
      </c>
    </row>
    <row r="384" customFormat="false" ht="15" hidden="false" customHeight="false" outlineLevel="0" collapsed="false">
      <c r="A384" s="7" t="s">
        <v>677</v>
      </c>
      <c r="B384" s="7" t="s">
        <v>782</v>
      </c>
      <c r="C384" s="8" t="s">
        <v>783</v>
      </c>
      <c r="D384" s="9" t="str">
        <f aca="false">A384&amp;"|"&amp;B384</f>
        <v>Florida|Suwannee County</v>
      </c>
      <c r="E384" s="10" t="n">
        <v>849</v>
      </c>
      <c r="F384" s="10" t="n">
        <v>1267</v>
      </c>
      <c r="G384" s="10" t="n">
        <v>156</v>
      </c>
      <c r="H384" s="10" t="n">
        <v>15</v>
      </c>
      <c r="I384" s="10" t="n">
        <v>563</v>
      </c>
      <c r="J384" s="10" t="n">
        <v>55479</v>
      </c>
      <c r="K384" s="11" t="n">
        <v>44484</v>
      </c>
      <c r="L384" s="12" t="n">
        <f aca="false">IF(COUNT(F384,G384)=2,F384+G384,"")</f>
        <v>1423</v>
      </c>
      <c r="M384" s="12" t="n">
        <f aca="false">IF(COUNT(E384,H384)=2,E384+H384,"")</f>
        <v>864</v>
      </c>
    </row>
    <row r="385" customFormat="false" ht="15" hidden="false" customHeight="false" outlineLevel="0" collapsed="false">
      <c r="A385" s="7" t="s">
        <v>677</v>
      </c>
      <c r="B385" s="7" t="s">
        <v>784</v>
      </c>
      <c r="C385" s="8" t="s">
        <v>785</v>
      </c>
      <c r="D385" s="9" t="str">
        <f aca="false">A385&amp;"|"&amp;B385</f>
        <v>Florida|Taylor County</v>
      </c>
      <c r="E385" s="10" t="n">
        <v>878</v>
      </c>
      <c r="F385" s="10" t="n">
        <v>1226</v>
      </c>
      <c r="G385" s="10" t="n">
        <v>156</v>
      </c>
      <c r="H385" s="10" t="n">
        <v>15</v>
      </c>
      <c r="I385" s="10" t="n">
        <v>683</v>
      </c>
      <c r="J385" s="10" t="n">
        <v>44985</v>
      </c>
      <c r="K385" s="11" t="n">
        <v>21422</v>
      </c>
      <c r="L385" s="12" t="n">
        <f aca="false">IF(COUNT(F385,G385)=2,F385+G385,"")</f>
        <v>1382</v>
      </c>
      <c r="M385" s="12" t="n">
        <f aca="false">IF(COUNT(E385,H385)=2,E385+H385,"")</f>
        <v>893</v>
      </c>
    </row>
    <row r="386" customFormat="false" ht="15" hidden="false" customHeight="false" outlineLevel="0" collapsed="false">
      <c r="A386" s="7" t="s">
        <v>677</v>
      </c>
      <c r="B386" s="7" t="s">
        <v>403</v>
      </c>
      <c r="C386" s="8" t="s">
        <v>786</v>
      </c>
      <c r="D386" s="9" t="str">
        <f aca="false">A386&amp;"|"&amp;B386</f>
        <v>Florida|Union County</v>
      </c>
      <c r="E386" s="10" t="n">
        <v>846</v>
      </c>
      <c r="F386" s="10" t="n">
        <v>1229</v>
      </c>
      <c r="G386" s="10" t="n">
        <v>156</v>
      </c>
      <c r="H386" s="10" t="n">
        <v>15</v>
      </c>
      <c r="I386" s="10" t="n">
        <v>683</v>
      </c>
      <c r="J386" s="10" t="n">
        <v>64922</v>
      </c>
      <c r="K386" s="11" t="n">
        <v>15551</v>
      </c>
      <c r="L386" s="12" t="n">
        <f aca="false">IF(COUNT(F386,G386)=2,F386+G386,"")</f>
        <v>1385</v>
      </c>
      <c r="M386" s="12" t="n">
        <f aca="false">IF(COUNT(E386,H386)=2,E386+H386,"")</f>
        <v>861</v>
      </c>
    </row>
    <row r="387" customFormat="false" ht="15" hidden="false" customHeight="false" outlineLevel="0" collapsed="false">
      <c r="A387" s="7" t="s">
        <v>677</v>
      </c>
      <c r="B387" s="7" t="s">
        <v>787</v>
      </c>
      <c r="C387" s="8" t="s">
        <v>788</v>
      </c>
      <c r="D387" s="9" t="str">
        <f aca="false">A387&amp;"|"&amp;B387</f>
        <v>Florida|Volusia County</v>
      </c>
      <c r="E387" s="10" t="n">
        <v>1368</v>
      </c>
      <c r="F387" s="10" t="n">
        <v>1586</v>
      </c>
      <c r="G387" s="10" t="n">
        <v>198</v>
      </c>
      <c r="H387" s="10" t="n">
        <v>15</v>
      </c>
      <c r="I387" s="10" t="n">
        <v>867</v>
      </c>
      <c r="J387" s="10" t="n">
        <v>66581</v>
      </c>
      <c r="K387" s="11" t="n">
        <v>568229</v>
      </c>
      <c r="L387" s="12" t="n">
        <f aca="false">IF(COUNT(F387,G387)=2,F387+G387,"")</f>
        <v>1784</v>
      </c>
      <c r="M387" s="12" t="n">
        <f aca="false">IF(COUNT(E387,H387)=2,E387+H387,"")</f>
        <v>1383</v>
      </c>
    </row>
    <row r="388" customFormat="false" ht="15" hidden="false" customHeight="false" outlineLevel="0" collapsed="false">
      <c r="A388" s="7" t="s">
        <v>677</v>
      </c>
      <c r="B388" s="7" t="s">
        <v>789</v>
      </c>
      <c r="C388" s="8" t="s">
        <v>790</v>
      </c>
      <c r="D388" s="9" t="str">
        <f aca="false">A388&amp;"|"&amp;B388</f>
        <v>Florida|Wakulla County</v>
      </c>
      <c r="E388" s="10" t="n">
        <v>1155</v>
      </c>
      <c r="F388" s="10" t="n">
        <v>1424</v>
      </c>
      <c r="G388" s="10" t="n">
        <v>167</v>
      </c>
      <c r="H388" s="10" t="n">
        <v>15</v>
      </c>
      <c r="I388" s="10" t="n">
        <v>751</v>
      </c>
      <c r="J388" s="10" t="n">
        <v>74183</v>
      </c>
      <c r="K388" s="11" t="n">
        <v>34608</v>
      </c>
      <c r="L388" s="12" t="n">
        <f aca="false">IF(COUNT(F388,G388)=2,F388+G388,"")</f>
        <v>1591</v>
      </c>
      <c r="M388" s="12" t="n">
        <f aca="false">IF(COUNT(E388,H388)=2,E388+H388,"")</f>
        <v>1170</v>
      </c>
    </row>
    <row r="389" customFormat="false" ht="15" hidden="false" customHeight="false" outlineLevel="0" collapsed="false">
      <c r="A389" s="7" t="s">
        <v>677</v>
      </c>
      <c r="B389" s="7" t="s">
        <v>791</v>
      </c>
      <c r="C389" s="8" t="s">
        <v>792</v>
      </c>
      <c r="D389" s="9" t="str">
        <f aca="false">A389&amp;"|"&amp;B389</f>
        <v>Florida|Walton County</v>
      </c>
      <c r="E389" s="10" t="n">
        <v>1674</v>
      </c>
      <c r="F389" s="10" t="n">
        <v>1985</v>
      </c>
      <c r="G389" s="10" t="n">
        <v>242</v>
      </c>
      <c r="H389" s="10" t="n">
        <v>15</v>
      </c>
      <c r="I389" s="10" t="n">
        <v>867</v>
      </c>
      <c r="J389" s="10" t="n">
        <v>79281</v>
      </c>
      <c r="K389" s="11" t="n">
        <v>79846</v>
      </c>
      <c r="L389" s="12" t="n">
        <f aca="false">IF(COUNT(F389,G389)=2,F389+G389,"")</f>
        <v>2227</v>
      </c>
      <c r="M389" s="12" t="n">
        <f aca="false">IF(COUNT(E389,H389)=2,E389+H389,"")</f>
        <v>1689</v>
      </c>
    </row>
    <row r="390" customFormat="false" ht="15" hidden="false" customHeight="false" outlineLevel="0" collapsed="false">
      <c r="A390" s="7" t="s">
        <v>677</v>
      </c>
      <c r="B390" s="7" t="s">
        <v>183</v>
      </c>
      <c r="C390" s="8" t="s">
        <v>793</v>
      </c>
      <c r="D390" s="9" t="str">
        <f aca="false">A390&amp;"|"&amp;B390</f>
        <v>Florida|Washington County</v>
      </c>
      <c r="E390" s="10" t="n">
        <v>884</v>
      </c>
      <c r="F390" s="10" t="n">
        <v>1337</v>
      </c>
      <c r="G390" s="10" t="n">
        <v>156</v>
      </c>
      <c r="H390" s="10" t="n">
        <v>15</v>
      </c>
      <c r="I390" s="10" t="n">
        <v>683</v>
      </c>
      <c r="J390" s="10" t="n">
        <v>52723</v>
      </c>
      <c r="K390" s="11" t="n">
        <v>25259</v>
      </c>
      <c r="L390" s="12" t="n">
        <f aca="false">IF(COUNT(F390,G390)=2,F390+G390,"")</f>
        <v>1493</v>
      </c>
      <c r="M390" s="12" t="n">
        <f aca="false">IF(COUNT(E390,H390)=2,E390+H390,"")</f>
        <v>899</v>
      </c>
    </row>
    <row r="391" customFormat="false" ht="15" hidden="false" customHeight="false" outlineLevel="0" collapsed="false">
      <c r="A391" s="7" t="s">
        <v>794</v>
      </c>
      <c r="B391" s="7" t="s">
        <v>795</v>
      </c>
      <c r="C391" s="8" t="s">
        <v>796</v>
      </c>
      <c r="D391" s="9" t="str">
        <f aca="false">A391&amp;"|"&amp;B391</f>
        <v>Georgia|Appling County</v>
      </c>
      <c r="E391" s="10" t="n">
        <v>711</v>
      </c>
      <c r="F391" s="10" t="n">
        <v>1127</v>
      </c>
      <c r="G391" s="10" t="n">
        <v>97</v>
      </c>
      <c r="H391" s="10" t="n">
        <v>17</v>
      </c>
      <c r="I391" s="10" t="n">
        <v>470</v>
      </c>
      <c r="J391" s="10" t="n">
        <v>43728</v>
      </c>
      <c r="K391" s="11" t="n">
        <v>18426</v>
      </c>
      <c r="L391" s="12" t="n">
        <f aca="false">IF(COUNT(F391,G391)=2,F391+G391,"")</f>
        <v>1224</v>
      </c>
      <c r="M391" s="12" t="n">
        <f aca="false">IF(COUNT(E391,H391)=2,E391+H391,"")</f>
        <v>728</v>
      </c>
    </row>
    <row r="392" customFormat="false" ht="15" hidden="false" customHeight="false" outlineLevel="0" collapsed="false">
      <c r="A392" s="7" t="s">
        <v>794</v>
      </c>
      <c r="B392" s="7" t="s">
        <v>797</v>
      </c>
      <c r="C392" s="8" t="s">
        <v>798</v>
      </c>
      <c r="D392" s="9" t="str">
        <f aca="false">A392&amp;"|"&amp;B392</f>
        <v>Georgia|Atkinson County</v>
      </c>
      <c r="E392" s="10" t="n">
        <v>620</v>
      </c>
      <c r="F392" s="10" t="n">
        <v>971</v>
      </c>
      <c r="G392" s="10" t="n">
        <v>97</v>
      </c>
      <c r="H392" s="10" t="n">
        <v>17</v>
      </c>
      <c r="I392" s="10" t="n">
        <v>470</v>
      </c>
      <c r="J392" s="10" t="n">
        <v>38438</v>
      </c>
      <c r="K392" s="11" t="n">
        <v>8261</v>
      </c>
      <c r="L392" s="12" t="n">
        <f aca="false">IF(COUNT(F392,G392)=2,F392+G392,"")</f>
        <v>1068</v>
      </c>
      <c r="M392" s="12" t="n">
        <f aca="false">IF(COUNT(E392,H392)=2,E392+H392,"")</f>
        <v>637</v>
      </c>
    </row>
    <row r="393" customFormat="false" ht="15" hidden="false" customHeight="false" outlineLevel="0" collapsed="false">
      <c r="A393" s="7" t="s">
        <v>794</v>
      </c>
      <c r="B393" s="7" t="s">
        <v>799</v>
      </c>
      <c r="C393" s="8" t="s">
        <v>800</v>
      </c>
      <c r="D393" s="9" t="str">
        <f aca="false">A393&amp;"|"&amp;B393</f>
        <v>Georgia|Bacon County</v>
      </c>
      <c r="E393" s="10" t="n">
        <v>789</v>
      </c>
      <c r="F393" s="10" t="n">
        <v>1102</v>
      </c>
      <c r="G393" s="10" t="n">
        <v>97</v>
      </c>
      <c r="H393" s="10" t="n">
        <v>17</v>
      </c>
      <c r="I393" s="10" t="n">
        <v>470</v>
      </c>
      <c r="J393" s="10" t="n">
        <v>50310</v>
      </c>
      <c r="K393" s="11" t="n">
        <v>11129</v>
      </c>
      <c r="L393" s="12" t="n">
        <f aca="false">IF(COUNT(F393,G393)=2,F393+G393,"")</f>
        <v>1199</v>
      </c>
      <c r="M393" s="12" t="n">
        <f aca="false">IF(COUNT(E393,H393)=2,E393+H393,"")</f>
        <v>806</v>
      </c>
    </row>
    <row r="394" customFormat="false" ht="15" hidden="false" customHeight="false" outlineLevel="0" collapsed="false">
      <c r="A394" s="7" t="s">
        <v>794</v>
      </c>
      <c r="B394" s="7" t="s">
        <v>680</v>
      </c>
      <c r="C394" s="8" t="s">
        <v>801</v>
      </c>
      <c r="D394" s="9" t="str">
        <f aca="false">A394&amp;"|"&amp;B394</f>
        <v>Georgia|Baker County</v>
      </c>
      <c r="E394" s="10" t="n">
        <v>643</v>
      </c>
      <c r="F394" s="10" t="n">
        <v>974</v>
      </c>
      <c r="G394" s="10" t="n">
        <v>97</v>
      </c>
      <c r="H394" s="10" t="n">
        <v>17</v>
      </c>
      <c r="I394" s="10" t="n">
        <v>470</v>
      </c>
      <c r="J394" s="10" t="n">
        <v>44405</v>
      </c>
      <c r="K394" s="11" t="n">
        <v>2830</v>
      </c>
      <c r="L394" s="12" t="n">
        <f aca="false">IF(COUNT(F394,G394)=2,F394+G394,"")</f>
        <v>1071</v>
      </c>
      <c r="M394" s="12" t="n">
        <f aca="false">IF(COUNT(E394,H394)=2,E394+H394,"")</f>
        <v>660</v>
      </c>
    </row>
    <row r="395" customFormat="false" ht="15" hidden="false" customHeight="false" outlineLevel="0" collapsed="false">
      <c r="A395" s="7" t="s">
        <v>794</v>
      </c>
      <c r="B395" s="7" t="s">
        <v>57</v>
      </c>
      <c r="C395" s="8" t="s">
        <v>802</v>
      </c>
      <c r="D395" s="9" t="str">
        <f aca="false">A395&amp;"|"&amp;B395</f>
        <v>Georgia|Baldwin County</v>
      </c>
      <c r="E395" s="10" t="n">
        <v>865</v>
      </c>
      <c r="F395" s="10" t="n">
        <v>1368</v>
      </c>
      <c r="G395" s="10" t="n">
        <v>97</v>
      </c>
      <c r="H395" s="10" t="n">
        <v>17</v>
      </c>
      <c r="I395" s="10" t="n">
        <v>620</v>
      </c>
      <c r="J395" s="10" t="n">
        <v>55413</v>
      </c>
      <c r="K395" s="11" t="n">
        <v>43669</v>
      </c>
      <c r="L395" s="12" t="n">
        <f aca="false">IF(COUNT(F395,G395)=2,F395+G395,"")</f>
        <v>1465</v>
      </c>
      <c r="M395" s="12" t="n">
        <f aca="false">IF(COUNT(E395,H395)=2,E395+H395,"")</f>
        <v>882</v>
      </c>
    </row>
    <row r="396" customFormat="false" ht="15" hidden="false" customHeight="false" outlineLevel="0" collapsed="false">
      <c r="A396" s="7" t="s">
        <v>794</v>
      </c>
      <c r="B396" s="7" t="s">
        <v>803</v>
      </c>
      <c r="C396" s="8" t="s">
        <v>804</v>
      </c>
      <c r="D396" s="9" t="str">
        <f aca="false">A396&amp;"|"&amp;B396</f>
        <v>Georgia|Banks County</v>
      </c>
      <c r="E396" s="10" t="n">
        <v>788</v>
      </c>
      <c r="F396" s="10" t="n">
        <v>1397</v>
      </c>
      <c r="G396" s="10" t="n">
        <v>97</v>
      </c>
      <c r="H396" s="10" t="n">
        <v>17</v>
      </c>
      <c r="I396" s="10" t="n">
        <v>470</v>
      </c>
      <c r="J396" s="10" t="n">
        <v>68830</v>
      </c>
      <c r="K396" s="11" t="n">
        <v>18757</v>
      </c>
      <c r="L396" s="12" t="n">
        <f aca="false">IF(COUNT(F396,G396)=2,F396+G396,"")</f>
        <v>1494</v>
      </c>
      <c r="M396" s="12" t="n">
        <f aca="false">IF(COUNT(E396,H396)=2,E396+H396,"")</f>
        <v>805</v>
      </c>
    </row>
    <row r="397" customFormat="false" ht="15" hidden="false" customHeight="false" outlineLevel="0" collapsed="false">
      <c r="A397" s="7" t="s">
        <v>794</v>
      </c>
      <c r="B397" s="7" t="s">
        <v>805</v>
      </c>
      <c r="C397" s="8" t="s">
        <v>806</v>
      </c>
      <c r="D397" s="9" t="str">
        <f aca="false">A397&amp;"|"&amp;B397</f>
        <v>Georgia|Barrow County</v>
      </c>
      <c r="E397" s="10" t="n">
        <v>1197</v>
      </c>
      <c r="F397" s="10" t="n">
        <v>1488</v>
      </c>
      <c r="G397" s="10" t="n">
        <v>125</v>
      </c>
      <c r="H397" s="10" t="n">
        <v>17</v>
      </c>
      <c r="I397" s="10" t="n">
        <v>620</v>
      </c>
      <c r="J397" s="10" t="n">
        <v>77477</v>
      </c>
      <c r="K397" s="11" t="n">
        <v>86982</v>
      </c>
      <c r="L397" s="12" t="n">
        <f aca="false">IF(COUNT(F397,G397)=2,F397+G397,"")</f>
        <v>1613</v>
      </c>
      <c r="M397" s="12" t="n">
        <f aca="false">IF(COUNT(E397,H397)=2,E397+H397,"")</f>
        <v>1214</v>
      </c>
    </row>
    <row r="398" customFormat="false" ht="15" hidden="false" customHeight="false" outlineLevel="0" collapsed="false">
      <c r="A398" s="7" t="s">
        <v>794</v>
      </c>
      <c r="B398" s="7" t="s">
        <v>807</v>
      </c>
      <c r="C398" s="8" t="s">
        <v>808</v>
      </c>
      <c r="D398" s="9" t="str">
        <f aca="false">A398&amp;"|"&amp;B398</f>
        <v>Georgia|Bartow County</v>
      </c>
      <c r="E398" s="10" t="n">
        <v>1202</v>
      </c>
      <c r="F398" s="10" t="n">
        <v>1576</v>
      </c>
      <c r="G398" s="10" t="n">
        <v>126</v>
      </c>
      <c r="H398" s="10" t="n">
        <v>17</v>
      </c>
      <c r="I398" s="10" t="n">
        <v>620</v>
      </c>
      <c r="J398" s="10" t="n">
        <v>79431</v>
      </c>
      <c r="K398" s="11" t="n">
        <v>111153</v>
      </c>
      <c r="L398" s="12" t="n">
        <f aca="false">IF(COUNT(F398,G398)=2,F398+G398,"")</f>
        <v>1702</v>
      </c>
      <c r="M398" s="12" t="n">
        <f aca="false">IF(COUNT(E398,H398)=2,E398+H398,"")</f>
        <v>1219</v>
      </c>
    </row>
    <row r="399" customFormat="false" ht="15" hidden="false" customHeight="false" outlineLevel="0" collapsed="false">
      <c r="A399" s="7" t="s">
        <v>794</v>
      </c>
      <c r="B399" s="7" t="s">
        <v>809</v>
      </c>
      <c r="C399" s="8" t="s">
        <v>810</v>
      </c>
      <c r="D399" s="9" t="str">
        <f aca="false">A399&amp;"|"&amp;B399</f>
        <v>Georgia|Ben Hill County</v>
      </c>
      <c r="E399" s="10" t="n">
        <v>692</v>
      </c>
      <c r="F399" s="10" t="n">
        <v>1195</v>
      </c>
      <c r="G399" s="10" t="n">
        <v>97</v>
      </c>
      <c r="H399" s="10" t="n">
        <v>17</v>
      </c>
      <c r="I399" s="10" t="n">
        <v>470</v>
      </c>
      <c r="J399" s="10" t="n">
        <v>39081</v>
      </c>
      <c r="K399" s="11" t="n">
        <v>17138</v>
      </c>
      <c r="L399" s="12" t="n">
        <f aca="false">IF(COUNT(F399,G399)=2,F399+G399,"")</f>
        <v>1292</v>
      </c>
      <c r="M399" s="12" t="n">
        <f aca="false">IF(COUNT(E399,H399)=2,E399+H399,"")</f>
        <v>709</v>
      </c>
    </row>
    <row r="400" customFormat="false" ht="15" hidden="false" customHeight="false" outlineLevel="0" collapsed="false">
      <c r="A400" s="7" t="s">
        <v>794</v>
      </c>
      <c r="B400" s="7" t="s">
        <v>811</v>
      </c>
      <c r="C400" s="8" t="s">
        <v>812</v>
      </c>
      <c r="D400" s="9" t="str">
        <f aca="false">A400&amp;"|"&amp;B400</f>
        <v>Georgia|Berrien County</v>
      </c>
      <c r="E400" s="10" t="n">
        <v>771</v>
      </c>
      <c r="F400" s="10" t="n">
        <v>1156</v>
      </c>
      <c r="G400" s="10" t="n">
        <v>97</v>
      </c>
      <c r="H400" s="10" t="n">
        <v>17</v>
      </c>
      <c r="I400" s="10" t="n">
        <v>470</v>
      </c>
      <c r="J400" s="10" t="n">
        <v>50414</v>
      </c>
      <c r="K400" s="11" t="n">
        <v>18257</v>
      </c>
      <c r="L400" s="12" t="n">
        <f aca="false">IF(COUNT(F400,G400)=2,F400+G400,"")</f>
        <v>1253</v>
      </c>
      <c r="M400" s="12" t="n">
        <f aca="false">IF(COUNT(E400,H400)=2,E400+H400,"")</f>
        <v>788</v>
      </c>
    </row>
    <row r="401" customFormat="false" ht="15" hidden="false" customHeight="false" outlineLevel="0" collapsed="false">
      <c r="A401" s="7" t="s">
        <v>794</v>
      </c>
      <c r="B401" s="7" t="s">
        <v>61</v>
      </c>
      <c r="C401" s="8" t="s">
        <v>813</v>
      </c>
      <c r="D401" s="9" t="str">
        <f aca="false">A401&amp;"|"&amp;B401</f>
        <v>Georgia|Bibb County</v>
      </c>
      <c r="E401" s="10" t="n">
        <v>1026</v>
      </c>
      <c r="F401" s="10" t="n">
        <v>1410</v>
      </c>
      <c r="G401" s="10" t="n">
        <v>107</v>
      </c>
      <c r="H401" s="10" t="n">
        <v>17</v>
      </c>
      <c r="I401" s="10" t="n">
        <v>620</v>
      </c>
      <c r="J401" s="10" t="n">
        <v>50747</v>
      </c>
      <c r="K401" s="11" t="n">
        <v>156543</v>
      </c>
      <c r="L401" s="12" t="n">
        <f aca="false">IF(COUNT(F401,G401)=2,F401+G401,"")</f>
        <v>1517</v>
      </c>
      <c r="M401" s="12" t="n">
        <f aca="false">IF(COUNT(E401,H401)=2,E401+H401,"")</f>
        <v>1043</v>
      </c>
    </row>
    <row r="402" customFormat="false" ht="15" hidden="false" customHeight="false" outlineLevel="0" collapsed="false">
      <c r="A402" s="7" t="s">
        <v>794</v>
      </c>
      <c r="B402" s="7" t="s">
        <v>814</v>
      </c>
      <c r="C402" s="8" t="s">
        <v>815</v>
      </c>
      <c r="D402" s="9" t="str">
        <f aca="false">A402&amp;"|"&amp;B402</f>
        <v>Georgia|Bleckley County</v>
      </c>
      <c r="E402" s="10" t="n">
        <v>765</v>
      </c>
      <c r="F402" s="10" t="n">
        <v>1426</v>
      </c>
      <c r="G402" s="10" t="n">
        <v>97</v>
      </c>
      <c r="H402" s="10" t="n">
        <v>17</v>
      </c>
      <c r="I402" s="10" t="n">
        <v>470</v>
      </c>
      <c r="J402" s="10" t="n">
        <v>53005</v>
      </c>
      <c r="K402" s="11" t="n">
        <v>12414</v>
      </c>
      <c r="L402" s="12" t="n">
        <f aca="false">IF(COUNT(F402,G402)=2,F402+G402,"")</f>
        <v>1523</v>
      </c>
      <c r="M402" s="12" t="n">
        <f aca="false">IF(COUNT(E402,H402)=2,E402+H402,"")</f>
        <v>782</v>
      </c>
    </row>
    <row r="403" customFormat="false" ht="15" hidden="false" customHeight="false" outlineLevel="0" collapsed="false">
      <c r="A403" s="7" t="s">
        <v>794</v>
      </c>
      <c r="B403" s="7" t="s">
        <v>816</v>
      </c>
      <c r="C403" s="8" t="s">
        <v>817</v>
      </c>
      <c r="D403" s="9" t="str">
        <f aca="false">A403&amp;"|"&amp;B403</f>
        <v>Georgia|Brantley County</v>
      </c>
      <c r="E403" s="10" t="n">
        <v>714</v>
      </c>
      <c r="F403" s="10" t="n">
        <v>1121</v>
      </c>
      <c r="G403" s="10" t="n">
        <v>97</v>
      </c>
      <c r="H403" s="10" t="n">
        <v>17</v>
      </c>
      <c r="I403" s="10" t="n">
        <v>470</v>
      </c>
      <c r="J403" s="10" t="n">
        <v>47801</v>
      </c>
      <c r="K403" s="11" t="n">
        <v>18171</v>
      </c>
      <c r="L403" s="12" t="n">
        <f aca="false">IF(COUNT(F403,G403)=2,F403+G403,"")</f>
        <v>1218</v>
      </c>
      <c r="M403" s="12" t="n">
        <f aca="false">IF(COUNT(E403,H403)=2,E403+H403,"")</f>
        <v>731</v>
      </c>
    </row>
    <row r="404" customFormat="false" ht="15" hidden="false" customHeight="false" outlineLevel="0" collapsed="false">
      <c r="A404" s="7" t="s">
        <v>794</v>
      </c>
      <c r="B404" s="7" t="s">
        <v>818</v>
      </c>
      <c r="C404" s="8" t="s">
        <v>819</v>
      </c>
      <c r="D404" s="9" t="str">
        <f aca="false">A404&amp;"|"&amp;B404</f>
        <v>Georgia|Brooks County</v>
      </c>
      <c r="E404" s="10" t="n">
        <v>752</v>
      </c>
      <c r="F404" s="10" t="n">
        <v>1207</v>
      </c>
      <c r="G404" s="10" t="n">
        <v>97</v>
      </c>
      <c r="H404" s="10" t="n">
        <v>17</v>
      </c>
      <c r="I404" s="10" t="n">
        <v>470</v>
      </c>
      <c r="J404" s="10" t="n">
        <v>47656</v>
      </c>
      <c r="K404" s="11" t="n">
        <v>16285</v>
      </c>
      <c r="L404" s="12" t="n">
        <f aca="false">IF(COUNT(F404,G404)=2,F404+G404,"")</f>
        <v>1304</v>
      </c>
      <c r="M404" s="12" t="n">
        <f aca="false">IF(COUNT(E404,H404)=2,E404+H404,"")</f>
        <v>769</v>
      </c>
    </row>
    <row r="405" customFormat="false" ht="15" hidden="false" customHeight="false" outlineLevel="0" collapsed="false">
      <c r="A405" s="7" t="s">
        <v>794</v>
      </c>
      <c r="B405" s="7" t="s">
        <v>820</v>
      </c>
      <c r="C405" s="8" t="s">
        <v>821</v>
      </c>
      <c r="D405" s="9" t="str">
        <f aca="false">A405&amp;"|"&amp;B405</f>
        <v>Georgia|Bryan County</v>
      </c>
      <c r="E405" s="10" t="n">
        <v>1584</v>
      </c>
      <c r="F405" s="10" t="n">
        <v>2002</v>
      </c>
      <c r="G405" s="10" t="n">
        <v>166</v>
      </c>
      <c r="H405" s="10" t="n">
        <v>17</v>
      </c>
      <c r="I405" s="10" t="n">
        <v>620</v>
      </c>
      <c r="J405" s="10" t="n">
        <v>94234</v>
      </c>
      <c r="K405" s="11" t="n">
        <v>46681</v>
      </c>
      <c r="L405" s="12" t="n">
        <f aca="false">IF(COUNT(F405,G405)=2,F405+G405,"")</f>
        <v>2168</v>
      </c>
      <c r="M405" s="12" t="n">
        <f aca="false">IF(COUNT(E405,H405)=2,E405+H405,"")</f>
        <v>1601</v>
      </c>
    </row>
    <row r="406" customFormat="false" ht="15" hidden="false" customHeight="false" outlineLevel="0" collapsed="false">
      <c r="A406" s="7" t="s">
        <v>794</v>
      </c>
      <c r="B406" s="7" t="s">
        <v>822</v>
      </c>
      <c r="C406" s="8" t="s">
        <v>823</v>
      </c>
      <c r="D406" s="9" t="str">
        <f aca="false">A406&amp;"|"&amp;B406</f>
        <v>Georgia|Bulloch County</v>
      </c>
      <c r="E406" s="10" t="n">
        <v>968</v>
      </c>
      <c r="F406" s="10" t="n">
        <v>1407</v>
      </c>
      <c r="G406" s="10" t="n">
        <v>101</v>
      </c>
      <c r="H406" s="10" t="n">
        <v>17</v>
      </c>
      <c r="I406" s="10" t="n">
        <v>620</v>
      </c>
      <c r="J406" s="10" t="n">
        <v>56832</v>
      </c>
      <c r="K406" s="11" t="n">
        <v>81372</v>
      </c>
      <c r="L406" s="12" t="n">
        <f aca="false">IF(COUNT(F406,G406)=2,F406+G406,"")</f>
        <v>1508</v>
      </c>
      <c r="M406" s="12" t="n">
        <f aca="false">IF(COUNT(E406,H406)=2,E406+H406,"")</f>
        <v>985</v>
      </c>
    </row>
    <row r="407" customFormat="false" ht="15" hidden="false" customHeight="false" outlineLevel="0" collapsed="false">
      <c r="A407" s="7" t="s">
        <v>794</v>
      </c>
      <c r="B407" s="7" t="s">
        <v>824</v>
      </c>
      <c r="C407" s="8" t="s">
        <v>825</v>
      </c>
      <c r="D407" s="9" t="str">
        <f aca="false">A407&amp;"|"&amp;B407</f>
        <v>Georgia|Burke County</v>
      </c>
      <c r="E407" s="10" t="n">
        <v>763</v>
      </c>
      <c r="F407" s="10" t="n">
        <v>1286</v>
      </c>
      <c r="G407" s="10" t="n">
        <v>97</v>
      </c>
      <c r="H407" s="10" t="n">
        <v>17</v>
      </c>
      <c r="I407" s="10" t="n">
        <v>470</v>
      </c>
      <c r="J407" s="10" t="n">
        <v>50739</v>
      </c>
      <c r="K407" s="11" t="n">
        <v>24427</v>
      </c>
      <c r="L407" s="12" t="n">
        <f aca="false">IF(COUNT(F407,G407)=2,F407+G407,"")</f>
        <v>1383</v>
      </c>
      <c r="M407" s="12" t="n">
        <f aca="false">IF(COUNT(E407,H407)=2,E407+H407,"")</f>
        <v>780</v>
      </c>
    </row>
    <row r="408" customFormat="false" ht="15" hidden="false" customHeight="false" outlineLevel="0" collapsed="false">
      <c r="A408" s="7" t="s">
        <v>794</v>
      </c>
      <c r="B408" s="7" t="s">
        <v>826</v>
      </c>
      <c r="C408" s="8" t="s">
        <v>827</v>
      </c>
      <c r="D408" s="9" t="str">
        <f aca="false">A408&amp;"|"&amp;B408</f>
        <v>Georgia|Butts County</v>
      </c>
      <c r="E408" s="10" t="n">
        <v>952</v>
      </c>
      <c r="F408" s="10" t="n">
        <v>1406</v>
      </c>
      <c r="G408" s="10" t="n">
        <v>100</v>
      </c>
      <c r="H408" s="10" t="n">
        <v>17</v>
      </c>
      <c r="I408" s="10" t="n">
        <v>620</v>
      </c>
      <c r="J408" s="10" t="n">
        <v>59221</v>
      </c>
      <c r="K408" s="11" t="n">
        <v>26074</v>
      </c>
      <c r="L408" s="12" t="n">
        <f aca="false">IF(COUNT(F408,G408)=2,F408+G408,"")</f>
        <v>1506</v>
      </c>
      <c r="M408" s="12" t="n">
        <f aca="false">IF(COUNT(E408,H408)=2,E408+H408,"")</f>
        <v>969</v>
      </c>
    </row>
    <row r="409" customFormat="false" ht="15" hidden="false" customHeight="false" outlineLevel="0" collapsed="false">
      <c r="A409" s="7" t="s">
        <v>794</v>
      </c>
      <c r="B409" s="7" t="s">
        <v>69</v>
      </c>
      <c r="C409" s="8" t="s">
        <v>828</v>
      </c>
      <c r="D409" s="9" t="str">
        <f aca="false">A409&amp;"|"&amp;B409</f>
        <v>Georgia|Calhoun County</v>
      </c>
      <c r="E409" s="10" t="n">
        <v>638</v>
      </c>
      <c r="F409" s="10" t="n">
        <v>1192</v>
      </c>
      <c r="G409" s="10" t="n">
        <v>97</v>
      </c>
      <c r="H409" s="10" t="n">
        <v>17</v>
      </c>
      <c r="I409" s="10" t="n">
        <v>470</v>
      </c>
      <c r="J409" s="10" t="n">
        <v>55714</v>
      </c>
      <c r="K409" s="11" t="n">
        <v>5528</v>
      </c>
      <c r="L409" s="12" t="n">
        <f aca="false">IF(COUNT(F409,G409)=2,F409+G409,"")</f>
        <v>1289</v>
      </c>
      <c r="M409" s="12" t="n">
        <f aca="false">IF(COUNT(E409,H409)=2,E409+H409,"")</f>
        <v>655</v>
      </c>
    </row>
    <row r="410" customFormat="false" ht="15" hidden="false" customHeight="false" outlineLevel="0" collapsed="false">
      <c r="A410" s="7" t="s">
        <v>794</v>
      </c>
      <c r="B410" s="7" t="s">
        <v>829</v>
      </c>
      <c r="C410" s="8" t="s">
        <v>830</v>
      </c>
      <c r="D410" s="9" t="str">
        <f aca="false">A410&amp;"|"&amp;B410</f>
        <v>Georgia|Camden County</v>
      </c>
      <c r="E410" s="10" t="n">
        <v>1167</v>
      </c>
      <c r="F410" s="10" t="n">
        <v>1494</v>
      </c>
      <c r="G410" s="10" t="n">
        <v>122</v>
      </c>
      <c r="H410" s="10" t="n">
        <v>17</v>
      </c>
      <c r="I410" s="10" t="n">
        <v>888</v>
      </c>
      <c r="J410" s="10" t="n">
        <v>72399</v>
      </c>
      <c r="K410" s="11" t="n">
        <v>56036</v>
      </c>
      <c r="L410" s="12" t="n">
        <f aca="false">IF(COUNT(F410,G410)=2,F410+G410,"")</f>
        <v>1616</v>
      </c>
      <c r="M410" s="12" t="n">
        <f aca="false">IF(COUNT(E410,H410)=2,E410+H410,"")</f>
        <v>1184</v>
      </c>
    </row>
    <row r="411" customFormat="false" ht="15" hidden="false" customHeight="false" outlineLevel="0" collapsed="false">
      <c r="A411" s="7" t="s">
        <v>794</v>
      </c>
      <c r="B411" s="7" t="s">
        <v>831</v>
      </c>
      <c r="C411" s="8" t="s">
        <v>832</v>
      </c>
      <c r="D411" s="9" t="str">
        <f aca="false">A411&amp;"|"&amp;B411</f>
        <v>Georgia|Candler County</v>
      </c>
      <c r="E411" s="10" t="n">
        <v>706</v>
      </c>
      <c r="F411" s="10" t="n">
        <v>1211</v>
      </c>
      <c r="G411" s="10" t="n">
        <v>97</v>
      </c>
      <c r="H411" s="10" t="n">
        <v>17</v>
      </c>
      <c r="I411" s="10" t="n">
        <v>470</v>
      </c>
      <c r="J411" s="10" t="n">
        <v>50431</v>
      </c>
      <c r="K411" s="11" t="n">
        <v>10972</v>
      </c>
      <c r="L411" s="12" t="n">
        <f aca="false">IF(COUNT(F411,G411)=2,F411+G411,"")</f>
        <v>1308</v>
      </c>
      <c r="M411" s="12" t="n">
        <f aca="false">IF(COUNT(E411,H411)=2,E411+H411,"")</f>
        <v>723</v>
      </c>
    </row>
    <row r="412" customFormat="false" ht="15" hidden="false" customHeight="false" outlineLevel="0" collapsed="false">
      <c r="A412" s="7" t="s">
        <v>794</v>
      </c>
      <c r="B412" s="7" t="s">
        <v>295</v>
      </c>
      <c r="C412" s="8" t="s">
        <v>833</v>
      </c>
      <c r="D412" s="9" t="str">
        <f aca="false">A412&amp;"|"&amp;B412</f>
        <v>Georgia|Carroll County</v>
      </c>
      <c r="E412" s="10" t="n">
        <v>1124</v>
      </c>
      <c r="F412" s="10" t="n">
        <v>1417</v>
      </c>
      <c r="G412" s="10" t="n">
        <v>118</v>
      </c>
      <c r="H412" s="10" t="n">
        <v>17</v>
      </c>
      <c r="I412" s="10" t="n">
        <v>470</v>
      </c>
      <c r="J412" s="10" t="n">
        <v>72327</v>
      </c>
      <c r="K412" s="11" t="n">
        <v>122187</v>
      </c>
      <c r="L412" s="12" t="n">
        <f aca="false">IF(COUNT(F412,G412)=2,F412+G412,"")</f>
        <v>1535</v>
      </c>
      <c r="M412" s="12" t="n">
        <f aca="false">IF(COUNT(E412,H412)=2,E412+H412,"")</f>
        <v>1141</v>
      </c>
    </row>
    <row r="413" customFormat="false" ht="15" hidden="false" customHeight="false" outlineLevel="0" collapsed="false">
      <c r="A413" s="7" t="s">
        <v>794</v>
      </c>
      <c r="B413" s="7" t="s">
        <v>834</v>
      </c>
      <c r="C413" s="8" t="s">
        <v>835</v>
      </c>
      <c r="D413" s="9" t="str">
        <f aca="false">A413&amp;"|"&amp;B413</f>
        <v>Georgia|Catoosa County</v>
      </c>
      <c r="E413" s="10" t="n">
        <v>953</v>
      </c>
      <c r="F413" s="10" t="n">
        <v>1353</v>
      </c>
      <c r="G413" s="10" t="n">
        <v>100</v>
      </c>
      <c r="H413" s="10" t="n">
        <v>17</v>
      </c>
      <c r="I413" s="10" t="n">
        <v>620</v>
      </c>
      <c r="J413" s="10" t="n">
        <v>72425</v>
      </c>
      <c r="K413" s="11" t="n">
        <v>68356</v>
      </c>
      <c r="L413" s="12" t="n">
        <f aca="false">IF(COUNT(F413,G413)=2,F413+G413,"")</f>
        <v>1453</v>
      </c>
      <c r="M413" s="12" t="n">
        <f aca="false">IF(COUNT(E413,H413)=2,E413+H413,"")</f>
        <v>970</v>
      </c>
    </row>
    <row r="414" customFormat="false" ht="15" hidden="false" customHeight="false" outlineLevel="0" collapsed="false">
      <c r="A414" s="7" t="s">
        <v>794</v>
      </c>
      <c r="B414" s="7" t="s">
        <v>836</v>
      </c>
      <c r="C414" s="8" t="s">
        <v>837</v>
      </c>
      <c r="D414" s="9" t="str">
        <f aca="false">A414&amp;"|"&amp;B414</f>
        <v>Georgia|Charlton County</v>
      </c>
      <c r="E414" s="10" t="n">
        <v>895</v>
      </c>
      <c r="F414" s="10" t="n">
        <v>1153</v>
      </c>
      <c r="G414" s="10" t="n">
        <v>97</v>
      </c>
      <c r="H414" s="10" t="n">
        <v>17</v>
      </c>
      <c r="I414" s="10" t="n">
        <v>470</v>
      </c>
      <c r="J414" s="10" t="n">
        <v>48534</v>
      </c>
      <c r="K414" s="11" t="n">
        <v>12711</v>
      </c>
      <c r="L414" s="12" t="n">
        <f aca="false">IF(COUNT(F414,G414)=2,F414+G414,"")</f>
        <v>1250</v>
      </c>
      <c r="M414" s="12" t="n">
        <f aca="false">IF(COUNT(E414,H414)=2,E414+H414,"")</f>
        <v>912</v>
      </c>
    </row>
    <row r="415" customFormat="false" ht="15" hidden="false" customHeight="false" outlineLevel="0" collapsed="false">
      <c r="A415" s="7" t="s">
        <v>794</v>
      </c>
      <c r="B415" s="7" t="s">
        <v>838</v>
      </c>
      <c r="C415" s="8" t="s">
        <v>839</v>
      </c>
      <c r="D415" s="9" t="str">
        <f aca="false">A415&amp;"|"&amp;B415</f>
        <v>Georgia|Chatham County</v>
      </c>
      <c r="E415" s="10" t="n">
        <v>1382</v>
      </c>
      <c r="F415" s="10" t="n">
        <v>1719</v>
      </c>
      <c r="G415" s="10" t="n">
        <v>145</v>
      </c>
      <c r="H415" s="10" t="n">
        <v>17</v>
      </c>
      <c r="I415" s="10" t="n">
        <v>444</v>
      </c>
      <c r="J415" s="10" t="n">
        <v>69575</v>
      </c>
      <c r="K415" s="11" t="n">
        <v>298143</v>
      </c>
      <c r="L415" s="12" t="n">
        <f aca="false">IF(COUNT(F415,G415)=2,F415+G415,"")</f>
        <v>1864</v>
      </c>
      <c r="M415" s="12" t="n">
        <f aca="false">IF(COUNT(E415,H415)=2,E415+H415,"")</f>
        <v>1399</v>
      </c>
    </row>
    <row r="416" customFormat="false" ht="15" hidden="false" customHeight="false" outlineLevel="0" collapsed="false">
      <c r="A416" s="7" t="s">
        <v>794</v>
      </c>
      <c r="B416" s="7" t="s">
        <v>840</v>
      </c>
      <c r="C416" s="8" t="s">
        <v>841</v>
      </c>
      <c r="D416" s="9" t="str">
        <f aca="false">A416&amp;"|"&amp;B416</f>
        <v>Georgia|Chattahoochee County</v>
      </c>
      <c r="E416" s="10" t="n">
        <v>1235</v>
      </c>
      <c r="F416" s="10" t="n">
        <v>1479</v>
      </c>
      <c r="G416" s="10" t="n">
        <v>129</v>
      </c>
      <c r="H416" s="10" t="n">
        <v>17</v>
      </c>
      <c r="I416" s="10" t="n">
        <v>470</v>
      </c>
      <c r="J416" s="10" t="n">
        <v>59221</v>
      </c>
      <c r="K416" s="11" t="n">
        <v>9181</v>
      </c>
      <c r="L416" s="12" t="n">
        <f aca="false">IF(COUNT(F416,G416)=2,F416+G416,"")</f>
        <v>1608</v>
      </c>
      <c r="M416" s="12" t="n">
        <f aca="false">IF(COUNT(E416,H416)=2,E416+H416,"")</f>
        <v>1252</v>
      </c>
    </row>
    <row r="417" customFormat="false" ht="15" hidden="false" customHeight="false" outlineLevel="0" collapsed="false">
      <c r="A417" s="7" t="s">
        <v>794</v>
      </c>
      <c r="B417" s="7" t="s">
        <v>842</v>
      </c>
      <c r="C417" s="8" t="s">
        <v>843</v>
      </c>
      <c r="D417" s="9" t="str">
        <f aca="false">A417&amp;"|"&amp;B417</f>
        <v>Georgia|Chattooga County</v>
      </c>
      <c r="E417" s="10" t="n">
        <v>789</v>
      </c>
      <c r="F417" s="10" t="n">
        <v>1128</v>
      </c>
      <c r="G417" s="10" t="n">
        <v>97</v>
      </c>
      <c r="H417" s="10" t="n">
        <v>17</v>
      </c>
      <c r="I417" s="10" t="n">
        <v>470</v>
      </c>
      <c r="J417" s="10" t="n">
        <v>47785</v>
      </c>
      <c r="K417" s="11" t="n">
        <v>24975</v>
      </c>
      <c r="L417" s="12" t="n">
        <f aca="false">IF(COUNT(F417,G417)=2,F417+G417,"")</f>
        <v>1225</v>
      </c>
      <c r="M417" s="12" t="n">
        <f aca="false">IF(COUNT(E417,H417)=2,E417+H417,"")</f>
        <v>806</v>
      </c>
    </row>
    <row r="418" customFormat="false" ht="15" hidden="false" customHeight="false" outlineLevel="0" collapsed="false">
      <c r="A418" s="7" t="s">
        <v>794</v>
      </c>
      <c r="B418" s="7" t="s">
        <v>73</v>
      </c>
      <c r="C418" s="8" t="s">
        <v>844</v>
      </c>
      <c r="D418" s="9" t="str">
        <f aca="false">A418&amp;"|"&amp;B418</f>
        <v>Georgia|Cherokee County</v>
      </c>
      <c r="E418" s="10" t="n">
        <v>1703</v>
      </c>
      <c r="F418" s="10" t="n">
        <v>1918</v>
      </c>
      <c r="G418" s="10" t="n">
        <v>178</v>
      </c>
      <c r="H418" s="10" t="n">
        <v>17</v>
      </c>
      <c r="I418" s="10" t="n">
        <v>888</v>
      </c>
      <c r="J418" s="10" t="n">
        <v>105442</v>
      </c>
      <c r="K418" s="11" t="n">
        <v>274539</v>
      </c>
      <c r="L418" s="12" t="n">
        <f aca="false">IF(COUNT(F418,G418)=2,F418+G418,"")</f>
        <v>2096</v>
      </c>
      <c r="M418" s="12" t="n">
        <f aca="false">IF(COUNT(E418,H418)=2,E418+H418,"")</f>
        <v>1720</v>
      </c>
    </row>
    <row r="419" customFormat="false" ht="15" hidden="false" customHeight="false" outlineLevel="0" collapsed="false">
      <c r="A419" s="7" t="s">
        <v>794</v>
      </c>
      <c r="B419" s="7" t="s">
        <v>79</v>
      </c>
      <c r="C419" s="8" t="s">
        <v>845</v>
      </c>
      <c r="D419" s="9" t="str">
        <f aca="false">A419&amp;"|"&amp;B419</f>
        <v>Georgia|Clarke County</v>
      </c>
      <c r="E419" s="10" t="n">
        <v>1162</v>
      </c>
      <c r="F419" s="10" t="n">
        <v>1536</v>
      </c>
      <c r="G419" s="10" t="n">
        <v>122</v>
      </c>
      <c r="H419" s="10" t="n">
        <v>17</v>
      </c>
      <c r="I419" s="10" t="n">
        <v>620</v>
      </c>
      <c r="J419" s="10" t="n">
        <v>52267</v>
      </c>
      <c r="K419" s="11" t="n">
        <v>129267</v>
      </c>
      <c r="L419" s="12" t="n">
        <f aca="false">IF(COUNT(F419,G419)=2,F419+G419,"")</f>
        <v>1658</v>
      </c>
      <c r="M419" s="12" t="n">
        <f aca="false">IF(COUNT(E419,H419)=2,E419+H419,"")</f>
        <v>1179</v>
      </c>
    </row>
    <row r="420" customFormat="false" ht="15" hidden="false" customHeight="false" outlineLevel="0" collapsed="false">
      <c r="A420" s="7" t="s">
        <v>794</v>
      </c>
      <c r="B420" s="7" t="s">
        <v>81</v>
      </c>
      <c r="C420" s="8" t="s">
        <v>846</v>
      </c>
      <c r="D420" s="9" t="str">
        <f aca="false">A420&amp;"|"&amp;B420</f>
        <v>Georgia|Clay County</v>
      </c>
      <c r="E420" s="10" t="n">
        <v>578</v>
      </c>
      <c r="F420" s="10" t="n">
        <v>1212</v>
      </c>
      <c r="G420" s="10" t="n">
        <v>97</v>
      </c>
      <c r="H420" s="10" t="n">
        <v>17</v>
      </c>
      <c r="I420" s="10" t="n">
        <v>470</v>
      </c>
      <c r="J420" s="10" t="n">
        <v>48715</v>
      </c>
      <c r="K420" s="11" t="n">
        <v>2853</v>
      </c>
      <c r="L420" s="12" t="n">
        <f aca="false">IF(COUNT(F420,G420)=2,F420+G420,"")</f>
        <v>1309</v>
      </c>
      <c r="M420" s="12" t="n">
        <f aca="false">IF(COUNT(E420,H420)=2,E420+H420,"")</f>
        <v>595</v>
      </c>
    </row>
    <row r="421" customFormat="false" ht="15" hidden="false" customHeight="false" outlineLevel="0" collapsed="false">
      <c r="A421" s="7" t="s">
        <v>794</v>
      </c>
      <c r="B421" s="7" t="s">
        <v>847</v>
      </c>
      <c r="C421" s="8" t="s">
        <v>848</v>
      </c>
      <c r="D421" s="9" t="str">
        <f aca="false">A421&amp;"|"&amp;B421</f>
        <v>Georgia|Clayton County</v>
      </c>
      <c r="E421" s="10" t="n">
        <v>1307</v>
      </c>
      <c r="F421" s="10" t="n">
        <v>1422</v>
      </c>
      <c r="G421" s="10" t="n">
        <v>137</v>
      </c>
      <c r="H421" s="10" t="n">
        <v>17</v>
      </c>
      <c r="I421" s="10" t="n">
        <v>888</v>
      </c>
      <c r="J421" s="10" t="n">
        <v>58507</v>
      </c>
      <c r="K421" s="11" t="n">
        <v>298771</v>
      </c>
      <c r="L421" s="12" t="n">
        <f aca="false">IF(COUNT(F421,G421)=2,F421+G421,"")</f>
        <v>1559</v>
      </c>
      <c r="M421" s="12" t="n">
        <f aca="false">IF(COUNT(E421,H421)=2,E421+H421,"")</f>
        <v>1324</v>
      </c>
    </row>
    <row r="422" customFormat="false" ht="15" hidden="false" customHeight="false" outlineLevel="0" collapsed="false">
      <c r="A422" s="7" t="s">
        <v>794</v>
      </c>
      <c r="B422" s="7" t="s">
        <v>849</v>
      </c>
      <c r="C422" s="8" t="s">
        <v>850</v>
      </c>
      <c r="D422" s="9" t="str">
        <f aca="false">A422&amp;"|"&amp;B422</f>
        <v>Georgia|Clinch County</v>
      </c>
      <c r="E422" s="10" t="n">
        <v>505</v>
      </c>
      <c r="F422" s="10" t="n">
        <v>1138</v>
      </c>
      <c r="G422" s="10" t="n">
        <v>97</v>
      </c>
      <c r="H422" s="10" t="n">
        <v>17</v>
      </c>
      <c r="I422" s="10" t="n">
        <v>470</v>
      </c>
      <c r="J422" s="10" t="n">
        <v>55549</v>
      </c>
      <c r="K422" s="11" t="n">
        <v>6722</v>
      </c>
      <c r="L422" s="12" t="n">
        <f aca="false">IF(COUNT(F422,G422)=2,F422+G422,"")</f>
        <v>1235</v>
      </c>
      <c r="M422" s="12" t="n">
        <f aca="false">IF(COUNT(E422,H422)=2,E422+H422,"")</f>
        <v>522</v>
      </c>
    </row>
    <row r="423" customFormat="false" ht="15" hidden="false" customHeight="false" outlineLevel="0" collapsed="false">
      <c r="A423" s="7" t="s">
        <v>794</v>
      </c>
      <c r="B423" s="7" t="s">
        <v>851</v>
      </c>
      <c r="C423" s="8" t="s">
        <v>852</v>
      </c>
      <c r="D423" s="9" t="str">
        <f aca="false">A423&amp;"|"&amp;B423</f>
        <v>Georgia|Cobb County</v>
      </c>
      <c r="E423" s="10" t="n">
        <v>1640</v>
      </c>
      <c r="F423" s="10" t="n">
        <v>1979</v>
      </c>
      <c r="G423" s="10" t="n">
        <v>172</v>
      </c>
      <c r="H423" s="10" t="n">
        <v>17</v>
      </c>
      <c r="I423" s="10" t="n">
        <v>888</v>
      </c>
      <c r="J423" s="10" t="n">
        <v>98712</v>
      </c>
      <c r="K423" s="11" t="n">
        <v>769152</v>
      </c>
      <c r="L423" s="12" t="n">
        <f aca="false">IF(COUNT(F423,G423)=2,F423+G423,"")</f>
        <v>2151</v>
      </c>
      <c r="M423" s="12" t="n">
        <f aca="false">IF(COUNT(E423,H423)=2,E423+H423,"")</f>
        <v>1657</v>
      </c>
    </row>
    <row r="424" customFormat="false" ht="15" hidden="false" customHeight="false" outlineLevel="0" collapsed="false">
      <c r="A424" s="7" t="s">
        <v>794</v>
      </c>
      <c r="B424" s="7" t="s">
        <v>85</v>
      </c>
      <c r="C424" s="8" t="s">
        <v>853</v>
      </c>
      <c r="D424" s="9" t="str">
        <f aca="false">A424&amp;"|"&amp;B424</f>
        <v>Georgia|Coffee County</v>
      </c>
      <c r="E424" s="10" t="n">
        <v>713</v>
      </c>
      <c r="F424" s="10" t="n">
        <v>1220</v>
      </c>
      <c r="G424" s="10" t="n">
        <v>97</v>
      </c>
      <c r="H424" s="10" t="n">
        <v>17</v>
      </c>
      <c r="I424" s="10" t="n">
        <v>470</v>
      </c>
      <c r="J424" s="10" t="n">
        <v>50175</v>
      </c>
      <c r="K424" s="11" t="n">
        <v>43161</v>
      </c>
      <c r="L424" s="12" t="n">
        <f aca="false">IF(COUNT(F424,G424)=2,F424+G424,"")</f>
        <v>1317</v>
      </c>
      <c r="M424" s="12" t="n">
        <f aca="false">IF(COUNT(E424,H424)=2,E424+H424,"")</f>
        <v>730</v>
      </c>
    </row>
    <row r="425" customFormat="false" ht="15" hidden="false" customHeight="false" outlineLevel="0" collapsed="false">
      <c r="A425" s="7" t="s">
        <v>794</v>
      </c>
      <c r="B425" s="7" t="s">
        <v>854</v>
      </c>
      <c r="C425" s="8" t="s">
        <v>855</v>
      </c>
      <c r="D425" s="9" t="str">
        <f aca="false">A425&amp;"|"&amp;B425</f>
        <v>Georgia|Colquitt County</v>
      </c>
      <c r="E425" s="10" t="n">
        <v>779</v>
      </c>
      <c r="F425" s="10" t="n">
        <v>1186</v>
      </c>
      <c r="G425" s="10" t="n">
        <v>97</v>
      </c>
      <c r="H425" s="10" t="n">
        <v>17</v>
      </c>
      <c r="I425" s="10" t="n">
        <v>470</v>
      </c>
      <c r="J425" s="10" t="n">
        <v>49691</v>
      </c>
      <c r="K425" s="11" t="n">
        <v>45907</v>
      </c>
      <c r="L425" s="12" t="n">
        <f aca="false">IF(COUNT(F425,G425)=2,F425+G425,"")</f>
        <v>1283</v>
      </c>
      <c r="M425" s="12" t="n">
        <f aca="false">IF(COUNT(E425,H425)=2,E425+H425,"")</f>
        <v>796</v>
      </c>
    </row>
    <row r="426" customFormat="false" ht="15" hidden="false" customHeight="false" outlineLevel="0" collapsed="false">
      <c r="A426" s="7" t="s">
        <v>794</v>
      </c>
      <c r="B426" s="7" t="s">
        <v>305</v>
      </c>
      <c r="C426" s="8" t="s">
        <v>856</v>
      </c>
      <c r="D426" s="9" t="str">
        <f aca="false">A426&amp;"|"&amp;B426</f>
        <v>Georgia|Columbia County</v>
      </c>
      <c r="E426" s="10" t="n">
        <v>1330</v>
      </c>
      <c r="F426" s="10" t="n">
        <v>1786</v>
      </c>
      <c r="G426" s="10" t="n">
        <v>139</v>
      </c>
      <c r="H426" s="10" t="n">
        <v>17</v>
      </c>
      <c r="I426" s="10" t="n">
        <v>620</v>
      </c>
      <c r="J426" s="10" t="n">
        <v>96122</v>
      </c>
      <c r="K426" s="11" t="n">
        <v>159638</v>
      </c>
      <c r="L426" s="12" t="n">
        <f aca="false">IF(COUNT(F426,G426)=2,F426+G426,"")</f>
        <v>1925</v>
      </c>
      <c r="M426" s="12" t="n">
        <f aca="false">IF(COUNT(E426,H426)=2,E426+H426,"")</f>
        <v>1347</v>
      </c>
    </row>
    <row r="427" customFormat="false" ht="15" hidden="false" customHeight="false" outlineLevel="0" collapsed="false">
      <c r="A427" s="7" t="s">
        <v>794</v>
      </c>
      <c r="B427" s="7" t="s">
        <v>857</v>
      </c>
      <c r="C427" s="8" t="s">
        <v>858</v>
      </c>
      <c r="D427" s="9" t="str">
        <f aca="false">A427&amp;"|"&amp;B427</f>
        <v>Georgia|Cook County</v>
      </c>
      <c r="E427" s="10" t="n">
        <v>901</v>
      </c>
      <c r="F427" s="10" t="n">
        <v>1214</v>
      </c>
      <c r="G427" s="10" t="n">
        <v>97</v>
      </c>
      <c r="H427" s="10" t="n">
        <v>17</v>
      </c>
      <c r="I427" s="10" t="n">
        <v>470</v>
      </c>
      <c r="J427" s="10" t="n">
        <v>50133</v>
      </c>
      <c r="K427" s="11" t="n">
        <v>17363</v>
      </c>
      <c r="L427" s="12" t="n">
        <f aca="false">IF(COUNT(F427,G427)=2,F427+G427,"")</f>
        <v>1311</v>
      </c>
      <c r="M427" s="12" t="n">
        <f aca="false">IF(COUNT(E427,H427)=2,E427+H427,"")</f>
        <v>918</v>
      </c>
    </row>
    <row r="428" customFormat="false" ht="15" hidden="false" customHeight="false" outlineLevel="0" collapsed="false">
      <c r="A428" s="7" t="s">
        <v>794</v>
      </c>
      <c r="B428" s="7" t="s">
        <v>859</v>
      </c>
      <c r="C428" s="8" t="s">
        <v>860</v>
      </c>
      <c r="D428" s="9" t="str">
        <f aca="false">A428&amp;"|"&amp;B428</f>
        <v>Georgia|Coweta County</v>
      </c>
      <c r="E428" s="10" t="n">
        <v>1397</v>
      </c>
      <c r="F428" s="10" t="n">
        <v>1794</v>
      </c>
      <c r="G428" s="10" t="n">
        <v>146</v>
      </c>
      <c r="H428" s="10" t="n">
        <v>17</v>
      </c>
      <c r="I428" s="10" t="n">
        <v>620</v>
      </c>
      <c r="J428" s="10" t="n">
        <v>94142</v>
      </c>
      <c r="K428" s="11" t="n">
        <v>150071</v>
      </c>
      <c r="L428" s="12" t="n">
        <f aca="false">IF(COUNT(F428,G428)=2,F428+G428,"")</f>
        <v>1940</v>
      </c>
      <c r="M428" s="12" t="n">
        <f aca="false">IF(COUNT(E428,H428)=2,E428+H428,"")</f>
        <v>1414</v>
      </c>
    </row>
    <row r="429" customFormat="false" ht="15" hidden="false" customHeight="false" outlineLevel="0" collapsed="false">
      <c r="A429" s="7" t="s">
        <v>794</v>
      </c>
      <c r="B429" s="7" t="s">
        <v>311</v>
      </c>
      <c r="C429" s="8" t="s">
        <v>861</v>
      </c>
      <c r="D429" s="9" t="str">
        <f aca="false">A429&amp;"|"&amp;B429</f>
        <v>Georgia|Crawford County</v>
      </c>
      <c r="E429" s="10" t="n">
        <v>751</v>
      </c>
      <c r="F429" s="10" t="n">
        <v>1131</v>
      </c>
      <c r="G429" s="10" t="n">
        <v>97</v>
      </c>
      <c r="H429" s="10" t="n">
        <v>17</v>
      </c>
      <c r="I429" s="10" t="n">
        <v>470</v>
      </c>
      <c r="J429" s="10" t="n">
        <v>60905</v>
      </c>
      <c r="K429" s="11" t="n">
        <v>12183</v>
      </c>
      <c r="L429" s="12" t="n">
        <f aca="false">IF(COUNT(F429,G429)=2,F429+G429,"")</f>
        <v>1228</v>
      </c>
      <c r="M429" s="12" t="n">
        <f aca="false">IF(COUNT(E429,H429)=2,E429+H429,"")</f>
        <v>768</v>
      </c>
    </row>
    <row r="430" customFormat="false" ht="15" hidden="false" customHeight="false" outlineLevel="0" collapsed="false">
      <c r="A430" s="7" t="s">
        <v>794</v>
      </c>
      <c r="B430" s="7" t="s">
        <v>862</v>
      </c>
      <c r="C430" s="8" t="s">
        <v>863</v>
      </c>
      <c r="D430" s="9" t="str">
        <f aca="false">A430&amp;"|"&amp;B430</f>
        <v>Georgia|Crisp County</v>
      </c>
      <c r="E430" s="10" t="n">
        <v>743</v>
      </c>
      <c r="F430" s="10" t="n">
        <v>1264</v>
      </c>
      <c r="G430" s="10" t="n">
        <v>97</v>
      </c>
      <c r="H430" s="10" t="n">
        <v>17</v>
      </c>
      <c r="I430" s="10" t="n">
        <v>470</v>
      </c>
      <c r="J430" s="10" t="n">
        <v>42745</v>
      </c>
      <c r="K430" s="11" t="n">
        <v>19995</v>
      </c>
      <c r="L430" s="12" t="n">
        <f aca="false">IF(COUNT(F430,G430)=2,F430+G430,"")</f>
        <v>1361</v>
      </c>
      <c r="M430" s="12" t="n">
        <f aca="false">IF(COUNT(E430,H430)=2,E430+H430,"")</f>
        <v>760</v>
      </c>
    </row>
    <row r="431" customFormat="false" ht="15" hidden="false" customHeight="false" outlineLevel="0" collapsed="false">
      <c r="A431" s="7" t="s">
        <v>794</v>
      </c>
      <c r="B431" s="7" t="s">
        <v>864</v>
      </c>
      <c r="C431" s="8" t="s">
        <v>865</v>
      </c>
      <c r="D431" s="9" t="str">
        <f aca="false">A431&amp;"|"&amp;B431</f>
        <v>Georgia|Dade County</v>
      </c>
      <c r="E431" s="10" t="n">
        <v>843</v>
      </c>
      <c r="F431" s="10" t="n">
        <v>1305</v>
      </c>
      <c r="G431" s="10" t="n">
        <v>97</v>
      </c>
      <c r="H431" s="10" t="n">
        <v>17</v>
      </c>
      <c r="I431" s="10" t="n">
        <v>470</v>
      </c>
      <c r="J431" s="10" t="n">
        <v>58936</v>
      </c>
      <c r="K431" s="11" t="n">
        <v>16196</v>
      </c>
      <c r="L431" s="12" t="n">
        <f aca="false">IF(COUNT(F431,G431)=2,F431+G431,"")</f>
        <v>1402</v>
      </c>
      <c r="M431" s="12" t="n">
        <f aca="false">IF(COUNT(E431,H431)=2,E431+H431,"")</f>
        <v>860</v>
      </c>
    </row>
    <row r="432" customFormat="false" ht="15" hidden="false" customHeight="false" outlineLevel="0" collapsed="false">
      <c r="A432" s="7" t="s">
        <v>794</v>
      </c>
      <c r="B432" s="7" t="s">
        <v>866</v>
      </c>
      <c r="C432" s="8" t="s">
        <v>867</v>
      </c>
      <c r="D432" s="9" t="str">
        <f aca="false">A432&amp;"|"&amp;B432</f>
        <v>Georgia|Dawson County</v>
      </c>
      <c r="E432" s="10" t="n">
        <v>1425</v>
      </c>
      <c r="F432" s="10" t="n">
        <v>1823</v>
      </c>
      <c r="G432" s="10" t="n">
        <v>149</v>
      </c>
      <c r="H432" s="10" t="n">
        <v>17</v>
      </c>
      <c r="I432" s="10" t="n">
        <v>620</v>
      </c>
      <c r="J432" s="10" t="n">
        <v>88986</v>
      </c>
      <c r="K432" s="11" t="n">
        <v>28704</v>
      </c>
      <c r="L432" s="12" t="n">
        <f aca="false">IF(COUNT(F432,G432)=2,F432+G432,"")</f>
        <v>1972</v>
      </c>
      <c r="M432" s="12" t="n">
        <f aca="false">IF(COUNT(E432,H432)=2,E432+H432,"")</f>
        <v>1442</v>
      </c>
    </row>
    <row r="433" customFormat="false" ht="15" hidden="false" customHeight="false" outlineLevel="0" collapsed="false">
      <c r="A433" s="7" t="s">
        <v>794</v>
      </c>
      <c r="B433" s="7" t="s">
        <v>103</v>
      </c>
      <c r="C433" s="8" t="s">
        <v>868</v>
      </c>
      <c r="D433" s="9" t="str">
        <f aca="false">A433&amp;"|"&amp;B433</f>
        <v>Georgia|DeKalb County</v>
      </c>
      <c r="E433" s="10" t="n">
        <v>1591</v>
      </c>
      <c r="F433" s="10" t="n">
        <v>1908</v>
      </c>
      <c r="G433" s="10" t="n">
        <v>166</v>
      </c>
      <c r="H433" s="10" t="n">
        <v>17</v>
      </c>
      <c r="I433" s="10" t="n">
        <v>888</v>
      </c>
      <c r="J433" s="10" t="n">
        <v>77683</v>
      </c>
      <c r="K433" s="11" t="n">
        <v>762105</v>
      </c>
      <c r="L433" s="12" t="n">
        <f aca="false">IF(COUNT(F433,G433)=2,F433+G433,"")</f>
        <v>2074</v>
      </c>
      <c r="M433" s="12" t="n">
        <f aca="false">IF(COUNT(E433,H433)=2,E433+H433,"")</f>
        <v>1608</v>
      </c>
    </row>
    <row r="434" customFormat="false" ht="15" hidden="false" customHeight="false" outlineLevel="0" collapsed="false">
      <c r="A434" s="7" t="s">
        <v>794</v>
      </c>
      <c r="B434" s="7" t="s">
        <v>869</v>
      </c>
      <c r="C434" s="8" t="s">
        <v>870</v>
      </c>
      <c r="D434" s="9" t="str">
        <f aca="false">A434&amp;"|"&amp;B434</f>
        <v>Georgia|Decatur County</v>
      </c>
      <c r="E434" s="10" t="n">
        <v>860</v>
      </c>
      <c r="F434" s="10" t="n">
        <v>1208</v>
      </c>
      <c r="G434" s="10" t="n">
        <v>97</v>
      </c>
      <c r="H434" s="10" t="n">
        <v>17</v>
      </c>
      <c r="I434" s="10" t="n">
        <v>470</v>
      </c>
      <c r="J434" s="10" t="n">
        <v>50485</v>
      </c>
      <c r="K434" s="11" t="n">
        <v>29118</v>
      </c>
      <c r="L434" s="12" t="n">
        <f aca="false">IF(COUNT(F434,G434)=2,F434+G434,"")</f>
        <v>1305</v>
      </c>
      <c r="M434" s="12" t="n">
        <f aca="false">IF(COUNT(E434,H434)=2,E434+H434,"")</f>
        <v>877</v>
      </c>
    </row>
    <row r="435" customFormat="false" ht="15" hidden="false" customHeight="false" outlineLevel="0" collapsed="false">
      <c r="A435" s="7" t="s">
        <v>794</v>
      </c>
      <c r="B435" s="7" t="s">
        <v>871</v>
      </c>
      <c r="C435" s="8" t="s">
        <v>872</v>
      </c>
      <c r="D435" s="9" t="str">
        <f aca="false">A435&amp;"|"&amp;B435</f>
        <v>Georgia|Dodge County</v>
      </c>
      <c r="E435" s="10" t="n">
        <v>688</v>
      </c>
      <c r="F435" s="10" t="n">
        <v>1334</v>
      </c>
      <c r="G435" s="10" t="n">
        <v>97</v>
      </c>
      <c r="H435" s="10" t="n">
        <v>17</v>
      </c>
      <c r="I435" s="10" t="n">
        <v>470</v>
      </c>
      <c r="J435" s="10" t="n">
        <v>50152</v>
      </c>
      <c r="K435" s="11" t="n">
        <v>19909</v>
      </c>
      <c r="L435" s="12" t="n">
        <f aca="false">IF(COUNT(F435,G435)=2,F435+G435,"")</f>
        <v>1431</v>
      </c>
      <c r="M435" s="12" t="n">
        <f aca="false">IF(COUNT(E435,H435)=2,E435+H435,"")</f>
        <v>705</v>
      </c>
    </row>
    <row r="436" customFormat="false" ht="15" hidden="false" customHeight="false" outlineLevel="0" collapsed="false">
      <c r="A436" s="7" t="s">
        <v>794</v>
      </c>
      <c r="B436" s="7" t="s">
        <v>873</v>
      </c>
      <c r="C436" s="8" t="s">
        <v>874</v>
      </c>
      <c r="D436" s="9" t="str">
        <f aca="false">A436&amp;"|"&amp;B436</f>
        <v>Georgia|Dooly County</v>
      </c>
      <c r="E436" s="10" t="n">
        <v>761</v>
      </c>
      <c r="F436" s="10" t="n">
        <v>1307</v>
      </c>
      <c r="G436" s="10" t="n">
        <v>97</v>
      </c>
      <c r="H436" s="10" t="n">
        <v>17</v>
      </c>
      <c r="I436" s="10" t="n">
        <v>470</v>
      </c>
      <c r="J436" s="10" t="n">
        <v>56545</v>
      </c>
      <c r="K436" s="11" t="n">
        <v>11026</v>
      </c>
      <c r="L436" s="12" t="n">
        <f aca="false">IF(COUNT(F436,G436)=2,F436+G436,"")</f>
        <v>1404</v>
      </c>
      <c r="M436" s="12" t="n">
        <f aca="false">IF(COUNT(E436,H436)=2,E436+H436,"")</f>
        <v>778</v>
      </c>
    </row>
    <row r="437" customFormat="false" ht="15" hidden="false" customHeight="false" outlineLevel="0" collapsed="false">
      <c r="A437" s="7" t="s">
        <v>794</v>
      </c>
      <c r="B437" s="7" t="s">
        <v>875</v>
      </c>
      <c r="C437" s="8" t="s">
        <v>876</v>
      </c>
      <c r="D437" s="9" t="str">
        <f aca="false">A437&amp;"|"&amp;B437</f>
        <v>Georgia|Dougherty County</v>
      </c>
      <c r="E437" s="10" t="n">
        <v>905</v>
      </c>
      <c r="F437" s="10" t="n">
        <v>1327</v>
      </c>
      <c r="G437" s="10" t="n">
        <v>97</v>
      </c>
      <c r="H437" s="10" t="n">
        <v>17</v>
      </c>
      <c r="I437" s="10" t="n">
        <v>620</v>
      </c>
      <c r="J437" s="10" t="n">
        <v>46784</v>
      </c>
      <c r="K437" s="11" t="n">
        <v>83915</v>
      </c>
      <c r="L437" s="12" t="n">
        <f aca="false">IF(COUNT(F437,G437)=2,F437+G437,"")</f>
        <v>1424</v>
      </c>
      <c r="M437" s="12" t="n">
        <f aca="false">IF(COUNT(E437,H437)=2,E437+H437,"")</f>
        <v>922</v>
      </c>
    </row>
    <row r="438" customFormat="false" ht="15" hidden="false" customHeight="false" outlineLevel="0" collapsed="false">
      <c r="A438" s="7" t="s">
        <v>794</v>
      </c>
      <c r="B438" s="7" t="s">
        <v>566</v>
      </c>
      <c r="C438" s="8" t="s">
        <v>877</v>
      </c>
      <c r="D438" s="9" t="str">
        <f aca="false">A438&amp;"|"&amp;B438</f>
        <v>Georgia|Douglas County</v>
      </c>
      <c r="E438" s="10" t="n">
        <v>1447</v>
      </c>
      <c r="F438" s="10" t="n">
        <v>1620</v>
      </c>
      <c r="G438" s="10" t="n">
        <v>151</v>
      </c>
      <c r="H438" s="10" t="n">
        <v>17</v>
      </c>
      <c r="I438" s="10" t="n">
        <v>888</v>
      </c>
      <c r="J438" s="10" t="n">
        <v>80764</v>
      </c>
      <c r="K438" s="11" t="n">
        <v>146141</v>
      </c>
      <c r="L438" s="12" t="n">
        <f aca="false">IF(COUNT(F438,G438)=2,F438+G438,"")</f>
        <v>1771</v>
      </c>
      <c r="M438" s="12" t="n">
        <f aca="false">IF(COUNT(E438,H438)=2,E438+H438,"")</f>
        <v>1464</v>
      </c>
    </row>
    <row r="439" customFormat="false" ht="15" hidden="false" customHeight="false" outlineLevel="0" collapsed="false">
      <c r="A439" s="7" t="s">
        <v>794</v>
      </c>
      <c r="B439" s="7" t="s">
        <v>878</v>
      </c>
      <c r="C439" s="8" t="s">
        <v>879</v>
      </c>
      <c r="D439" s="9" t="str">
        <f aca="false">A439&amp;"|"&amp;B439</f>
        <v>Georgia|Early County</v>
      </c>
      <c r="E439" s="10" t="n">
        <v>774</v>
      </c>
      <c r="F439" s="10" t="n">
        <v>1358</v>
      </c>
      <c r="G439" s="10" t="n">
        <v>97</v>
      </c>
      <c r="H439" s="10" t="n">
        <v>17</v>
      </c>
      <c r="I439" s="10" t="n">
        <v>470</v>
      </c>
      <c r="J439" s="10" t="n">
        <v>53750</v>
      </c>
      <c r="K439" s="11" t="n">
        <v>10683</v>
      </c>
      <c r="L439" s="12" t="n">
        <f aca="false">IF(COUNT(F439,G439)=2,F439+G439,"")</f>
        <v>1455</v>
      </c>
      <c r="M439" s="12" t="n">
        <f aca="false">IF(COUNT(E439,H439)=2,E439+H439,"")</f>
        <v>791</v>
      </c>
    </row>
    <row r="440" customFormat="false" ht="15" hidden="false" customHeight="false" outlineLevel="0" collapsed="false">
      <c r="A440" s="7" t="s">
        <v>794</v>
      </c>
      <c r="B440" s="7" t="s">
        <v>880</v>
      </c>
      <c r="C440" s="8" t="s">
        <v>881</v>
      </c>
      <c r="D440" s="9" t="str">
        <f aca="false">A440&amp;"|"&amp;B440</f>
        <v>Georgia|Echols County</v>
      </c>
      <c r="E440" s="10" t="n">
        <v>833</v>
      </c>
      <c r="F440" s="10" t="n">
        <v>1097</v>
      </c>
      <c r="G440" s="10" t="n">
        <v>97</v>
      </c>
      <c r="H440" s="10" t="n">
        <v>17</v>
      </c>
      <c r="I440" s="10" t="n">
        <v>470</v>
      </c>
      <c r="J440" s="10" t="n">
        <v>61723</v>
      </c>
      <c r="K440" s="11" t="n">
        <v>3705</v>
      </c>
      <c r="L440" s="12" t="n">
        <f aca="false">IF(COUNT(F440,G440)=2,F440+G440,"")</f>
        <v>1194</v>
      </c>
      <c r="M440" s="12" t="n">
        <f aca="false">IF(COUNT(E440,H440)=2,E440+H440,"")</f>
        <v>850</v>
      </c>
    </row>
    <row r="441" customFormat="false" ht="15" hidden="false" customHeight="false" outlineLevel="0" collapsed="false">
      <c r="A441" s="7" t="s">
        <v>794</v>
      </c>
      <c r="B441" s="7" t="s">
        <v>882</v>
      </c>
      <c r="C441" s="8" t="s">
        <v>883</v>
      </c>
      <c r="D441" s="9" t="str">
        <f aca="false">A441&amp;"|"&amp;B441</f>
        <v>Georgia|Effingham County</v>
      </c>
      <c r="E441" s="10" t="n">
        <v>1116</v>
      </c>
      <c r="F441" s="10" t="n">
        <v>1668</v>
      </c>
      <c r="G441" s="10" t="n">
        <v>117</v>
      </c>
      <c r="H441" s="10" t="n">
        <v>17</v>
      </c>
      <c r="I441" s="10" t="n">
        <v>620</v>
      </c>
      <c r="J441" s="10" t="n">
        <v>85465</v>
      </c>
      <c r="K441" s="11" t="n">
        <v>67265</v>
      </c>
      <c r="L441" s="12" t="n">
        <f aca="false">IF(COUNT(F441,G441)=2,F441+G441,"")</f>
        <v>1785</v>
      </c>
      <c r="M441" s="12" t="n">
        <f aca="false">IF(COUNT(E441,H441)=2,E441+H441,"")</f>
        <v>1133</v>
      </c>
    </row>
    <row r="442" customFormat="false" ht="15" hidden="false" customHeight="false" outlineLevel="0" collapsed="false">
      <c r="A442" s="7" t="s">
        <v>794</v>
      </c>
      <c r="B442" s="7" t="s">
        <v>572</v>
      </c>
      <c r="C442" s="8" t="s">
        <v>884</v>
      </c>
      <c r="D442" s="9" t="str">
        <f aca="false">A442&amp;"|"&amp;B442</f>
        <v>Georgia|Elbert County</v>
      </c>
      <c r="E442" s="10" t="n">
        <v>849</v>
      </c>
      <c r="F442" s="10" t="n">
        <v>1218</v>
      </c>
      <c r="G442" s="10" t="n">
        <v>97</v>
      </c>
      <c r="H442" s="10" t="n">
        <v>17</v>
      </c>
      <c r="I442" s="10" t="n">
        <v>470</v>
      </c>
      <c r="J442" s="10" t="n">
        <v>49727</v>
      </c>
      <c r="K442" s="11" t="n">
        <v>19725</v>
      </c>
      <c r="L442" s="12" t="n">
        <f aca="false">IF(COUNT(F442,G442)=2,F442+G442,"")</f>
        <v>1315</v>
      </c>
      <c r="M442" s="12" t="n">
        <f aca="false">IF(COUNT(E442,H442)=2,E442+H442,"")</f>
        <v>866</v>
      </c>
    </row>
    <row r="443" customFormat="false" ht="15" hidden="false" customHeight="false" outlineLevel="0" collapsed="false">
      <c r="A443" s="7" t="s">
        <v>794</v>
      </c>
      <c r="B443" s="7" t="s">
        <v>885</v>
      </c>
      <c r="C443" s="8" t="s">
        <v>886</v>
      </c>
      <c r="D443" s="9" t="str">
        <f aca="false">A443&amp;"|"&amp;B443</f>
        <v>Georgia|Emanuel County</v>
      </c>
      <c r="E443" s="10" t="n">
        <v>742</v>
      </c>
      <c r="F443" s="10" t="n">
        <v>1049</v>
      </c>
      <c r="G443" s="10" t="n">
        <v>97</v>
      </c>
      <c r="H443" s="10" t="n">
        <v>17</v>
      </c>
      <c r="I443" s="10" t="n">
        <v>470</v>
      </c>
      <c r="J443" s="10" t="n">
        <v>50053</v>
      </c>
      <c r="K443" s="11" t="n">
        <v>22961</v>
      </c>
      <c r="L443" s="12" t="n">
        <f aca="false">IF(COUNT(F443,G443)=2,F443+G443,"")</f>
        <v>1146</v>
      </c>
      <c r="M443" s="12" t="n">
        <f aca="false">IF(COUNT(E443,H443)=2,E443+H443,"")</f>
        <v>759</v>
      </c>
    </row>
    <row r="444" customFormat="false" ht="15" hidden="false" customHeight="false" outlineLevel="0" collapsed="false">
      <c r="A444" s="7" t="s">
        <v>794</v>
      </c>
      <c r="B444" s="7" t="s">
        <v>887</v>
      </c>
      <c r="C444" s="8" t="s">
        <v>888</v>
      </c>
      <c r="D444" s="9" t="str">
        <f aca="false">A444&amp;"|"&amp;B444</f>
        <v>Georgia|Evans County</v>
      </c>
      <c r="E444" s="10" t="n">
        <v>720</v>
      </c>
      <c r="F444" s="10" t="n">
        <v>1187</v>
      </c>
      <c r="G444" s="10" t="n">
        <v>97</v>
      </c>
      <c r="H444" s="10" t="n">
        <v>17</v>
      </c>
      <c r="I444" s="10" t="n">
        <v>470</v>
      </c>
      <c r="J444" s="10" t="n">
        <v>53908</v>
      </c>
      <c r="K444" s="11" t="n">
        <v>10740</v>
      </c>
      <c r="L444" s="12" t="n">
        <f aca="false">IF(COUNT(F444,G444)=2,F444+G444,"")</f>
        <v>1284</v>
      </c>
      <c r="M444" s="12" t="n">
        <f aca="false">IF(COUNT(E444,H444)=2,E444+H444,"")</f>
        <v>737</v>
      </c>
    </row>
    <row r="445" customFormat="false" ht="15" hidden="false" customHeight="false" outlineLevel="0" collapsed="false">
      <c r="A445" s="7" t="s">
        <v>794</v>
      </c>
      <c r="B445" s="7" t="s">
        <v>889</v>
      </c>
      <c r="C445" s="8" t="s">
        <v>890</v>
      </c>
      <c r="D445" s="9" t="str">
        <f aca="false">A445&amp;"|"&amp;B445</f>
        <v>Georgia|Fannin County</v>
      </c>
      <c r="E445" s="10" t="n">
        <v>876</v>
      </c>
      <c r="F445" s="10" t="n">
        <v>1413</v>
      </c>
      <c r="G445" s="10" t="n">
        <v>97</v>
      </c>
      <c r="H445" s="10" t="n">
        <v>17</v>
      </c>
      <c r="I445" s="10" t="n">
        <v>470</v>
      </c>
      <c r="J445" s="10" t="n">
        <v>58073</v>
      </c>
      <c r="K445" s="11" t="n">
        <v>25605</v>
      </c>
      <c r="L445" s="12" t="n">
        <f aca="false">IF(COUNT(F445,G445)=2,F445+G445,"")</f>
        <v>1510</v>
      </c>
      <c r="M445" s="12" t="n">
        <f aca="false">IF(COUNT(E445,H445)=2,E445+H445,"")</f>
        <v>893</v>
      </c>
    </row>
    <row r="446" customFormat="false" ht="15" hidden="false" customHeight="false" outlineLevel="0" collapsed="false">
      <c r="A446" s="7" t="s">
        <v>794</v>
      </c>
      <c r="B446" s="7" t="s">
        <v>111</v>
      </c>
      <c r="C446" s="8" t="s">
        <v>891</v>
      </c>
      <c r="D446" s="9" t="str">
        <f aca="false">A446&amp;"|"&amp;B446</f>
        <v>Georgia|Fayette County</v>
      </c>
      <c r="E446" s="10" t="n">
        <v>1787</v>
      </c>
      <c r="F446" s="10" t="n">
        <v>2239</v>
      </c>
      <c r="G446" s="10" t="n">
        <v>187</v>
      </c>
      <c r="H446" s="10" t="n">
        <v>17</v>
      </c>
      <c r="I446" s="10" t="n">
        <v>888</v>
      </c>
      <c r="J446" s="10" t="n">
        <v>108986</v>
      </c>
      <c r="K446" s="11" t="n">
        <v>120689</v>
      </c>
      <c r="L446" s="12" t="n">
        <f aca="false">IF(COUNT(F446,G446)=2,F446+G446,"")</f>
        <v>2426</v>
      </c>
      <c r="M446" s="12" t="n">
        <f aca="false">IF(COUNT(E446,H446)=2,E446+H446,"")</f>
        <v>1804</v>
      </c>
    </row>
    <row r="447" customFormat="false" ht="15" hidden="false" customHeight="false" outlineLevel="0" collapsed="false">
      <c r="A447" s="7" t="s">
        <v>794</v>
      </c>
      <c r="B447" s="7" t="s">
        <v>892</v>
      </c>
      <c r="C447" s="8" t="s">
        <v>893</v>
      </c>
      <c r="D447" s="9" t="str">
        <f aca="false">A447&amp;"|"&amp;B447</f>
        <v>Georgia|Floyd County</v>
      </c>
      <c r="E447" s="10" t="n">
        <v>971</v>
      </c>
      <c r="F447" s="10" t="n">
        <v>1416</v>
      </c>
      <c r="G447" s="10" t="n">
        <v>102</v>
      </c>
      <c r="H447" s="10" t="n">
        <v>17</v>
      </c>
      <c r="I447" s="10" t="n">
        <v>620</v>
      </c>
      <c r="J447" s="10" t="n">
        <v>62540</v>
      </c>
      <c r="K447" s="11" t="n">
        <v>98985</v>
      </c>
      <c r="L447" s="12" t="n">
        <f aca="false">IF(COUNT(F447,G447)=2,F447+G447,"")</f>
        <v>1518</v>
      </c>
      <c r="M447" s="12" t="n">
        <f aca="false">IF(COUNT(E447,H447)=2,E447+H447,"")</f>
        <v>988</v>
      </c>
    </row>
    <row r="448" customFormat="false" ht="15" hidden="false" customHeight="false" outlineLevel="0" collapsed="false">
      <c r="A448" s="7" t="s">
        <v>794</v>
      </c>
      <c r="B448" s="7" t="s">
        <v>894</v>
      </c>
      <c r="C448" s="8" t="s">
        <v>895</v>
      </c>
      <c r="D448" s="9" t="str">
        <f aca="false">A448&amp;"|"&amp;B448</f>
        <v>Georgia|Forsyth County</v>
      </c>
      <c r="E448" s="10" t="n">
        <v>1937</v>
      </c>
      <c r="F448" s="10" t="n">
        <v>2384</v>
      </c>
      <c r="G448" s="10" t="n">
        <v>203</v>
      </c>
      <c r="H448" s="10" t="n">
        <v>17</v>
      </c>
      <c r="I448" s="10" t="n">
        <v>888</v>
      </c>
      <c r="J448" s="10" t="n">
        <v>138000</v>
      </c>
      <c r="K448" s="11" t="n">
        <v>260062</v>
      </c>
      <c r="L448" s="12" t="n">
        <f aca="false">IF(COUNT(F448,G448)=2,F448+G448,"")</f>
        <v>2587</v>
      </c>
      <c r="M448" s="12" t="n">
        <f aca="false">IF(COUNT(E448,H448)=2,E448+H448,"")</f>
        <v>1954</v>
      </c>
    </row>
    <row r="449" customFormat="false" ht="15" hidden="false" customHeight="false" outlineLevel="0" collapsed="false">
      <c r="A449" s="7" t="s">
        <v>794</v>
      </c>
      <c r="B449" s="7" t="s">
        <v>113</v>
      </c>
      <c r="C449" s="8" t="s">
        <v>896</v>
      </c>
      <c r="D449" s="9" t="str">
        <f aca="false">A449&amp;"|"&amp;B449</f>
        <v>Georgia|Franklin County</v>
      </c>
      <c r="E449" s="10" t="n">
        <v>778</v>
      </c>
      <c r="F449" s="10" t="n">
        <v>1386</v>
      </c>
      <c r="G449" s="10" t="n">
        <v>97</v>
      </c>
      <c r="H449" s="10" t="n">
        <v>17</v>
      </c>
      <c r="I449" s="10" t="n">
        <v>470</v>
      </c>
      <c r="J449" s="10" t="n">
        <v>52264</v>
      </c>
      <c r="K449" s="11" t="n">
        <v>23840</v>
      </c>
      <c r="L449" s="12" t="n">
        <f aca="false">IF(COUNT(F449,G449)=2,F449+G449,"")</f>
        <v>1483</v>
      </c>
      <c r="M449" s="12" t="n">
        <f aca="false">IF(COUNT(E449,H449)=2,E449+H449,"")</f>
        <v>795</v>
      </c>
    </row>
    <row r="450" customFormat="false" ht="15" hidden="false" customHeight="false" outlineLevel="0" collapsed="false">
      <c r="A450" s="7" t="s">
        <v>794</v>
      </c>
      <c r="B450" s="7" t="s">
        <v>325</v>
      </c>
      <c r="C450" s="8" t="s">
        <v>897</v>
      </c>
      <c r="D450" s="9" t="str">
        <f aca="false">A450&amp;"|"&amp;B450</f>
        <v>Georgia|Fulton County</v>
      </c>
      <c r="E450" s="10" t="n">
        <v>1635</v>
      </c>
      <c r="F450" s="10" t="n">
        <v>2295</v>
      </c>
      <c r="G450" s="10" t="n">
        <v>171</v>
      </c>
      <c r="H450" s="10" t="n">
        <v>17</v>
      </c>
      <c r="I450" s="10" t="n">
        <v>888</v>
      </c>
      <c r="J450" s="10" t="n">
        <v>91490</v>
      </c>
      <c r="K450" s="11" t="n">
        <v>1068507</v>
      </c>
      <c r="L450" s="12" t="n">
        <f aca="false">IF(COUNT(F450,G450)=2,F450+G450,"")</f>
        <v>2466</v>
      </c>
      <c r="M450" s="12" t="n">
        <f aca="false">IF(COUNT(E450,H450)=2,E450+H450,"")</f>
        <v>1652</v>
      </c>
    </row>
    <row r="451" customFormat="false" ht="15" hidden="false" customHeight="false" outlineLevel="0" collapsed="false">
      <c r="A451" s="7" t="s">
        <v>794</v>
      </c>
      <c r="B451" s="7" t="s">
        <v>898</v>
      </c>
      <c r="C451" s="8" t="s">
        <v>899</v>
      </c>
      <c r="D451" s="9" t="str">
        <f aca="false">A451&amp;"|"&amp;B451</f>
        <v>Georgia|Gilmer County</v>
      </c>
      <c r="E451" s="10" t="n">
        <v>955</v>
      </c>
      <c r="F451" s="10" t="n">
        <v>1433</v>
      </c>
      <c r="G451" s="10" t="n">
        <v>100</v>
      </c>
      <c r="H451" s="10" t="n">
        <v>17</v>
      </c>
      <c r="I451" s="10" t="n">
        <v>470</v>
      </c>
      <c r="J451" s="10" t="n">
        <v>72542</v>
      </c>
      <c r="K451" s="11" t="n">
        <v>31976</v>
      </c>
      <c r="L451" s="12" t="n">
        <f aca="false">IF(COUNT(F451,G451)=2,F451+G451,"")</f>
        <v>1533</v>
      </c>
      <c r="M451" s="12" t="n">
        <f aca="false">IF(COUNT(E451,H451)=2,E451+H451,"")</f>
        <v>972</v>
      </c>
    </row>
    <row r="452" customFormat="false" ht="15" hidden="false" customHeight="false" outlineLevel="0" collapsed="false">
      <c r="A452" s="7" t="s">
        <v>794</v>
      </c>
      <c r="B452" s="7" t="s">
        <v>900</v>
      </c>
      <c r="C452" s="8" t="s">
        <v>901</v>
      </c>
      <c r="D452" s="9" t="str">
        <f aca="false">A452&amp;"|"&amp;B452</f>
        <v>Georgia|Glascock County</v>
      </c>
      <c r="E452" s="10" t="n">
        <v>813</v>
      </c>
      <c r="F452" s="10" t="n">
        <v>1830</v>
      </c>
      <c r="G452" s="10" t="n">
        <v>97</v>
      </c>
      <c r="H452" s="10" t="n">
        <v>17</v>
      </c>
      <c r="I452" s="10" t="n">
        <v>470</v>
      </c>
      <c r="J452" s="10" t="n">
        <v>55250</v>
      </c>
      <c r="K452" s="11" t="n">
        <v>2913</v>
      </c>
      <c r="L452" s="12" t="n">
        <f aca="false">IF(COUNT(F452,G452)=2,F452+G452,"")</f>
        <v>1927</v>
      </c>
      <c r="M452" s="12" t="n">
        <f aca="false">IF(COUNT(E452,H452)=2,E452+H452,"")</f>
        <v>830</v>
      </c>
    </row>
    <row r="453" customFormat="false" ht="15" hidden="false" customHeight="false" outlineLevel="0" collapsed="false">
      <c r="A453" s="7" t="s">
        <v>794</v>
      </c>
      <c r="B453" s="7" t="s">
        <v>902</v>
      </c>
      <c r="C453" s="8" t="s">
        <v>903</v>
      </c>
      <c r="D453" s="9" t="str">
        <f aca="false">A453&amp;"|"&amp;B453</f>
        <v>Georgia|Glynn County</v>
      </c>
      <c r="E453" s="10" t="n">
        <v>1060</v>
      </c>
      <c r="F453" s="10" t="n">
        <v>1647</v>
      </c>
      <c r="G453" s="10" t="n">
        <v>111</v>
      </c>
      <c r="H453" s="10" t="n">
        <v>17</v>
      </c>
      <c r="I453" s="10" t="n">
        <v>620</v>
      </c>
      <c r="J453" s="10" t="n">
        <v>68546</v>
      </c>
      <c r="K453" s="11" t="n">
        <v>84987</v>
      </c>
      <c r="L453" s="12" t="n">
        <f aca="false">IF(COUNT(F453,G453)=2,F453+G453,"")</f>
        <v>1758</v>
      </c>
      <c r="M453" s="12" t="n">
        <f aca="false">IF(COUNT(E453,H453)=2,E453+H453,"")</f>
        <v>1077</v>
      </c>
    </row>
    <row r="454" customFormat="false" ht="15" hidden="false" customHeight="false" outlineLevel="0" collapsed="false">
      <c r="A454" s="7" t="s">
        <v>794</v>
      </c>
      <c r="B454" s="7" t="s">
        <v>904</v>
      </c>
      <c r="C454" s="8" t="s">
        <v>905</v>
      </c>
      <c r="D454" s="9" t="str">
        <f aca="false">A454&amp;"|"&amp;B454</f>
        <v>Georgia|Gordon County</v>
      </c>
      <c r="E454" s="10" t="n">
        <v>872</v>
      </c>
      <c r="F454" s="10" t="n">
        <v>1353</v>
      </c>
      <c r="G454" s="10" t="n">
        <v>97</v>
      </c>
      <c r="H454" s="10" t="n">
        <v>17</v>
      </c>
      <c r="I454" s="10" t="n">
        <v>620</v>
      </c>
      <c r="J454" s="10" t="n">
        <v>61997</v>
      </c>
      <c r="K454" s="11" t="n">
        <v>58336</v>
      </c>
      <c r="L454" s="12" t="n">
        <f aca="false">IF(COUNT(F454,G454)=2,F454+G454,"")</f>
        <v>1450</v>
      </c>
      <c r="M454" s="12" t="n">
        <f aca="false">IF(COUNT(E454,H454)=2,E454+H454,"")</f>
        <v>889</v>
      </c>
    </row>
    <row r="455" customFormat="false" ht="15" hidden="false" customHeight="false" outlineLevel="0" collapsed="false">
      <c r="A455" s="7" t="s">
        <v>794</v>
      </c>
      <c r="B455" s="7" t="s">
        <v>906</v>
      </c>
      <c r="C455" s="8" t="s">
        <v>907</v>
      </c>
      <c r="D455" s="9" t="str">
        <f aca="false">A455&amp;"|"&amp;B455</f>
        <v>Georgia|Grady County</v>
      </c>
      <c r="E455" s="10" t="n">
        <v>789</v>
      </c>
      <c r="F455" s="10" t="n">
        <v>1301</v>
      </c>
      <c r="G455" s="10" t="n">
        <v>97</v>
      </c>
      <c r="H455" s="10" t="n">
        <v>17</v>
      </c>
      <c r="I455" s="10" t="n">
        <v>470</v>
      </c>
      <c r="J455" s="10" t="n">
        <v>54312</v>
      </c>
      <c r="K455" s="11" t="n">
        <v>26056</v>
      </c>
      <c r="L455" s="12" t="n">
        <f aca="false">IF(COUNT(F455,G455)=2,F455+G455,"")</f>
        <v>1398</v>
      </c>
      <c r="M455" s="12" t="n">
        <f aca="false">IF(COUNT(E455,H455)=2,E455+H455,"")</f>
        <v>806</v>
      </c>
    </row>
    <row r="456" customFormat="false" ht="15" hidden="false" customHeight="false" outlineLevel="0" collapsed="false">
      <c r="A456" s="7" t="s">
        <v>794</v>
      </c>
      <c r="B456" s="7" t="s">
        <v>117</v>
      </c>
      <c r="C456" s="8" t="s">
        <v>908</v>
      </c>
      <c r="D456" s="9" t="str">
        <f aca="false">A456&amp;"|"&amp;B456</f>
        <v>Georgia|Greene County</v>
      </c>
      <c r="E456" s="10" t="n">
        <v>936</v>
      </c>
      <c r="F456" s="10" t="n">
        <v>1963</v>
      </c>
      <c r="G456" s="10" t="n">
        <v>98</v>
      </c>
      <c r="H456" s="10" t="n">
        <v>17</v>
      </c>
      <c r="I456" s="10" t="n">
        <v>470</v>
      </c>
      <c r="J456" s="10" t="n">
        <v>84530</v>
      </c>
      <c r="K456" s="11" t="n">
        <v>19586</v>
      </c>
      <c r="L456" s="12" t="n">
        <f aca="false">IF(COUNT(F456,G456)=2,F456+G456,"")</f>
        <v>2061</v>
      </c>
      <c r="M456" s="12" t="n">
        <f aca="false">IF(COUNT(E456,H456)=2,E456+H456,"")</f>
        <v>953</v>
      </c>
    </row>
    <row r="457" customFormat="false" ht="15" hidden="false" customHeight="false" outlineLevel="0" collapsed="false">
      <c r="A457" s="7" t="s">
        <v>794</v>
      </c>
      <c r="B457" s="7" t="s">
        <v>909</v>
      </c>
      <c r="C457" s="8" t="s">
        <v>910</v>
      </c>
      <c r="D457" s="9" t="str">
        <f aca="false">A457&amp;"|"&amp;B457</f>
        <v>Georgia|Gwinnett County</v>
      </c>
      <c r="E457" s="10" t="n">
        <v>1713</v>
      </c>
      <c r="F457" s="10" t="n">
        <v>1946</v>
      </c>
      <c r="G457" s="10" t="n">
        <v>179</v>
      </c>
      <c r="H457" s="10" t="n">
        <v>17</v>
      </c>
      <c r="I457" s="10" t="n">
        <v>888</v>
      </c>
      <c r="J457" s="10" t="n">
        <v>84823</v>
      </c>
      <c r="K457" s="11" t="n">
        <v>966972</v>
      </c>
      <c r="L457" s="12" t="n">
        <f aca="false">IF(COUNT(F457,G457)=2,F457+G457,"")</f>
        <v>2125</v>
      </c>
      <c r="M457" s="12" t="n">
        <f aca="false">IF(COUNT(E457,H457)=2,E457+H457,"")</f>
        <v>1730</v>
      </c>
    </row>
    <row r="458" customFormat="false" ht="15" hidden="false" customHeight="false" outlineLevel="0" collapsed="false">
      <c r="A458" s="7" t="s">
        <v>794</v>
      </c>
      <c r="B458" s="7" t="s">
        <v>911</v>
      </c>
      <c r="C458" s="8" t="s">
        <v>912</v>
      </c>
      <c r="D458" s="9" t="str">
        <f aca="false">A458&amp;"|"&amp;B458</f>
        <v>Georgia|Habersham County</v>
      </c>
      <c r="E458" s="10" t="n">
        <v>939</v>
      </c>
      <c r="F458" s="10" t="n">
        <v>1397</v>
      </c>
      <c r="G458" s="10" t="n">
        <v>98</v>
      </c>
      <c r="H458" s="10" t="n">
        <v>17</v>
      </c>
      <c r="I458" s="10" t="n">
        <v>470</v>
      </c>
      <c r="J458" s="10" t="n">
        <v>65622</v>
      </c>
      <c r="K458" s="11" t="n">
        <v>46948</v>
      </c>
      <c r="L458" s="12" t="n">
        <f aca="false">IF(COUNT(F458,G458)=2,F458+G458,"")</f>
        <v>1495</v>
      </c>
      <c r="M458" s="12" t="n">
        <f aca="false">IF(COUNT(E458,H458)=2,E458+H458,"")</f>
        <v>956</v>
      </c>
    </row>
    <row r="459" customFormat="false" ht="15" hidden="false" customHeight="false" outlineLevel="0" collapsed="false">
      <c r="A459" s="7" t="s">
        <v>794</v>
      </c>
      <c r="B459" s="7" t="s">
        <v>913</v>
      </c>
      <c r="C459" s="8" t="s">
        <v>914</v>
      </c>
      <c r="D459" s="9" t="str">
        <f aca="false">A459&amp;"|"&amp;B459</f>
        <v>Georgia|Hall County</v>
      </c>
      <c r="E459" s="10" t="n">
        <v>1247</v>
      </c>
      <c r="F459" s="10" t="n">
        <v>1685</v>
      </c>
      <c r="G459" s="10" t="n">
        <v>130</v>
      </c>
      <c r="H459" s="10" t="n">
        <v>17</v>
      </c>
      <c r="I459" s="10" t="n">
        <v>888</v>
      </c>
      <c r="J459" s="10" t="n">
        <v>77430</v>
      </c>
      <c r="K459" s="11" t="n">
        <v>208395</v>
      </c>
      <c r="L459" s="12" t="n">
        <f aca="false">IF(COUNT(F459,G459)=2,F459+G459,"")</f>
        <v>1815</v>
      </c>
      <c r="M459" s="12" t="n">
        <f aca="false">IF(COUNT(E459,H459)=2,E459+H459,"")</f>
        <v>1264</v>
      </c>
    </row>
    <row r="460" customFormat="false" ht="15" hidden="false" customHeight="false" outlineLevel="0" collapsed="false">
      <c r="A460" s="7" t="s">
        <v>794</v>
      </c>
      <c r="B460" s="7" t="s">
        <v>915</v>
      </c>
      <c r="C460" s="8" t="s">
        <v>916</v>
      </c>
      <c r="D460" s="9" t="str">
        <f aca="false">A460&amp;"|"&amp;B460</f>
        <v>Georgia|Hancock County</v>
      </c>
      <c r="E460" s="10" t="n">
        <v>671</v>
      </c>
      <c r="F460" s="10" t="n">
        <v>1302</v>
      </c>
      <c r="G460" s="10" t="n">
        <v>97</v>
      </c>
      <c r="H460" s="10" t="n">
        <v>17</v>
      </c>
      <c r="I460" s="10" t="n">
        <v>470</v>
      </c>
      <c r="J460" s="10" t="n">
        <v>33182</v>
      </c>
      <c r="K460" s="11" t="n">
        <v>8630</v>
      </c>
      <c r="L460" s="12" t="n">
        <f aca="false">IF(COUNT(F460,G460)=2,F460+G460,"")</f>
        <v>1399</v>
      </c>
      <c r="M460" s="12" t="n">
        <f aca="false">IF(COUNT(E460,H460)=2,E460+H460,"")</f>
        <v>688</v>
      </c>
    </row>
    <row r="461" customFormat="false" ht="15" hidden="false" customHeight="false" outlineLevel="0" collapsed="false">
      <c r="A461" s="7" t="s">
        <v>794</v>
      </c>
      <c r="B461" s="7" t="s">
        <v>917</v>
      </c>
      <c r="C461" s="8" t="s">
        <v>918</v>
      </c>
      <c r="D461" s="9" t="str">
        <f aca="false">A461&amp;"|"&amp;B461</f>
        <v>Georgia|Haralson County</v>
      </c>
      <c r="E461" s="10" t="n">
        <v>884</v>
      </c>
      <c r="F461" s="10" t="n">
        <v>1630</v>
      </c>
      <c r="G461" s="10" t="n">
        <v>97</v>
      </c>
      <c r="H461" s="10" t="n">
        <v>17</v>
      </c>
      <c r="I461" s="10" t="n">
        <v>470</v>
      </c>
      <c r="J461" s="10" t="n">
        <v>65016</v>
      </c>
      <c r="K461" s="11" t="n">
        <v>30720</v>
      </c>
      <c r="L461" s="12" t="n">
        <f aca="false">IF(COUNT(F461,G461)=2,F461+G461,"")</f>
        <v>1727</v>
      </c>
      <c r="M461" s="12" t="n">
        <f aca="false">IF(COUNT(E461,H461)=2,E461+H461,"")</f>
        <v>901</v>
      </c>
    </row>
    <row r="462" customFormat="false" ht="15" hidden="false" customHeight="false" outlineLevel="0" collapsed="false">
      <c r="A462" s="7" t="s">
        <v>794</v>
      </c>
      <c r="B462" s="7" t="s">
        <v>919</v>
      </c>
      <c r="C462" s="8" t="s">
        <v>920</v>
      </c>
      <c r="D462" s="9" t="str">
        <f aca="false">A462&amp;"|"&amp;B462</f>
        <v>Georgia|Harris County</v>
      </c>
      <c r="E462" s="10" t="n">
        <v>941</v>
      </c>
      <c r="F462" s="10" t="n">
        <v>1872</v>
      </c>
      <c r="G462" s="10" t="n">
        <v>98</v>
      </c>
      <c r="H462" s="10" t="n">
        <v>17</v>
      </c>
      <c r="I462" s="10" t="n">
        <v>620</v>
      </c>
      <c r="J462" s="10" t="n">
        <v>89184</v>
      </c>
      <c r="K462" s="11" t="n">
        <v>35509</v>
      </c>
      <c r="L462" s="12" t="n">
        <f aca="false">IF(COUNT(F462,G462)=2,F462+G462,"")</f>
        <v>1970</v>
      </c>
      <c r="M462" s="12" t="n">
        <f aca="false">IF(COUNT(E462,H462)=2,E462+H462,"")</f>
        <v>958</v>
      </c>
    </row>
    <row r="463" customFormat="false" ht="15" hidden="false" customHeight="false" outlineLevel="0" collapsed="false">
      <c r="A463" s="7" t="s">
        <v>794</v>
      </c>
      <c r="B463" s="7" t="s">
        <v>921</v>
      </c>
      <c r="C463" s="8" t="s">
        <v>922</v>
      </c>
      <c r="D463" s="9" t="str">
        <f aca="false">A463&amp;"|"&amp;B463</f>
        <v>Georgia|Hart County</v>
      </c>
      <c r="E463" s="10" t="n">
        <v>814</v>
      </c>
      <c r="F463" s="10" t="n">
        <v>1341</v>
      </c>
      <c r="G463" s="10" t="n">
        <v>97</v>
      </c>
      <c r="H463" s="10" t="n">
        <v>17</v>
      </c>
      <c r="I463" s="10" t="n">
        <v>620</v>
      </c>
      <c r="J463" s="10" t="n">
        <v>57241</v>
      </c>
      <c r="K463" s="11" t="n">
        <v>26484</v>
      </c>
      <c r="L463" s="12" t="n">
        <f aca="false">IF(COUNT(F463,G463)=2,F463+G463,"")</f>
        <v>1438</v>
      </c>
      <c r="M463" s="12" t="n">
        <f aca="false">IF(COUNT(E463,H463)=2,E463+H463,"")</f>
        <v>831</v>
      </c>
    </row>
    <row r="464" customFormat="false" ht="15" hidden="false" customHeight="false" outlineLevel="0" collapsed="false">
      <c r="A464" s="7" t="s">
        <v>794</v>
      </c>
      <c r="B464" s="7" t="s">
        <v>923</v>
      </c>
      <c r="C464" s="8" t="s">
        <v>924</v>
      </c>
      <c r="D464" s="9" t="str">
        <f aca="false">A464&amp;"|"&amp;B464</f>
        <v>Georgia|Heard County</v>
      </c>
      <c r="E464" s="10" t="n">
        <v>855</v>
      </c>
      <c r="F464" s="10" t="n">
        <v>1522</v>
      </c>
      <c r="G464" s="10" t="n">
        <v>97</v>
      </c>
      <c r="H464" s="10" t="n">
        <v>17</v>
      </c>
      <c r="I464" s="10" t="n">
        <v>470</v>
      </c>
      <c r="J464" s="10" t="n">
        <v>62907</v>
      </c>
      <c r="K464" s="11" t="n">
        <v>11616</v>
      </c>
      <c r="L464" s="12" t="n">
        <f aca="false">IF(COUNT(F464,G464)=2,F464+G464,"")</f>
        <v>1619</v>
      </c>
      <c r="M464" s="12" t="n">
        <f aca="false">IF(COUNT(E464,H464)=2,E464+H464,"")</f>
        <v>872</v>
      </c>
    </row>
    <row r="465" customFormat="false" ht="15" hidden="false" customHeight="false" outlineLevel="0" collapsed="false">
      <c r="A465" s="7" t="s">
        <v>794</v>
      </c>
      <c r="B465" s="7" t="s">
        <v>121</v>
      </c>
      <c r="C465" s="8" t="s">
        <v>925</v>
      </c>
      <c r="D465" s="9" t="str">
        <f aca="false">A465&amp;"|"&amp;B465</f>
        <v>Georgia|Henry County</v>
      </c>
      <c r="E465" s="10" t="n">
        <v>1538</v>
      </c>
      <c r="F465" s="10" t="n">
        <v>1689</v>
      </c>
      <c r="G465" s="10" t="n">
        <v>161</v>
      </c>
      <c r="H465" s="10" t="n">
        <v>17</v>
      </c>
      <c r="I465" s="10" t="n">
        <v>888</v>
      </c>
      <c r="J465" s="10" t="n">
        <v>81612</v>
      </c>
      <c r="K465" s="11" t="n">
        <v>245417</v>
      </c>
      <c r="L465" s="12" t="n">
        <f aca="false">IF(COUNT(F465,G465)=2,F465+G465,"")</f>
        <v>1850</v>
      </c>
      <c r="M465" s="12" t="n">
        <f aca="false">IF(COUNT(E465,H465)=2,E465+H465,"")</f>
        <v>1555</v>
      </c>
    </row>
    <row r="466" customFormat="false" ht="15" hidden="false" customHeight="false" outlineLevel="0" collapsed="false">
      <c r="A466" s="7" t="s">
        <v>794</v>
      </c>
      <c r="B466" s="7" t="s">
        <v>123</v>
      </c>
      <c r="C466" s="8" t="s">
        <v>926</v>
      </c>
      <c r="D466" s="9" t="str">
        <f aca="false">A466&amp;"|"&amp;B466</f>
        <v>Georgia|Houston County</v>
      </c>
      <c r="E466" s="10" t="n">
        <v>1143</v>
      </c>
      <c r="F466" s="10" t="n">
        <v>1522</v>
      </c>
      <c r="G466" s="10" t="n">
        <v>120</v>
      </c>
      <c r="H466" s="10" t="n">
        <v>17</v>
      </c>
      <c r="I466" s="10" t="n">
        <v>620</v>
      </c>
      <c r="J466" s="10" t="n">
        <v>80743</v>
      </c>
      <c r="K466" s="11" t="n">
        <v>166902</v>
      </c>
      <c r="L466" s="12" t="n">
        <f aca="false">IF(COUNT(F466,G466)=2,F466+G466,"")</f>
        <v>1642</v>
      </c>
      <c r="M466" s="12" t="n">
        <f aca="false">IF(COUNT(E466,H466)=2,E466+H466,"")</f>
        <v>1160</v>
      </c>
    </row>
    <row r="467" customFormat="false" ht="15" hidden="false" customHeight="false" outlineLevel="0" collapsed="false">
      <c r="A467" s="7" t="s">
        <v>794</v>
      </c>
      <c r="B467" s="7" t="s">
        <v>927</v>
      </c>
      <c r="C467" s="8" t="s">
        <v>928</v>
      </c>
      <c r="D467" s="9" t="str">
        <f aca="false">A467&amp;"|"&amp;B467</f>
        <v>Georgia|Irwin County</v>
      </c>
      <c r="E467" s="10" t="n">
        <v>824</v>
      </c>
      <c r="F467" s="10" t="n">
        <v>1172</v>
      </c>
      <c r="G467" s="10" t="n">
        <v>97</v>
      </c>
      <c r="H467" s="10" t="n">
        <v>17</v>
      </c>
      <c r="I467" s="10" t="n">
        <v>470</v>
      </c>
      <c r="J467" s="10" t="n">
        <v>53915</v>
      </c>
      <c r="K467" s="11" t="n">
        <v>9385</v>
      </c>
      <c r="L467" s="12" t="n">
        <f aca="false">IF(COUNT(F467,G467)=2,F467+G467,"")</f>
        <v>1269</v>
      </c>
      <c r="M467" s="12" t="n">
        <f aca="false">IF(COUNT(E467,H467)=2,E467+H467,"")</f>
        <v>841</v>
      </c>
    </row>
    <row r="468" customFormat="false" ht="15" hidden="false" customHeight="false" outlineLevel="0" collapsed="false">
      <c r="A468" s="7" t="s">
        <v>794</v>
      </c>
      <c r="B468" s="7" t="s">
        <v>125</v>
      </c>
      <c r="C468" s="8" t="s">
        <v>929</v>
      </c>
      <c r="D468" s="9" t="str">
        <f aca="false">A468&amp;"|"&amp;B468</f>
        <v>Georgia|Jackson County</v>
      </c>
      <c r="E468" s="10" t="n">
        <v>1048</v>
      </c>
      <c r="F468" s="10" t="n">
        <v>1761</v>
      </c>
      <c r="G468" s="10" t="n">
        <v>110</v>
      </c>
      <c r="H468" s="10" t="n">
        <v>17</v>
      </c>
      <c r="I468" s="10" t="n">
        <v>620</v>
      </c>
      <c r="J468" s="10" t="n">
        <v>85012</v>
      </c>
      <c r="K468" s="11" t="n">
        <v>80640</v>
      </c>
      <c r="L468" s="12" t="n">
        <f aca="false">IF(COUNT(F468,G468)=2,F468+G468,"")</f>
        <v>1871</v>
      </c>
      <c r="M468" s="12" t="n">
        <f aca="false">IF(COUNT(E468,H468)=2,E468+H468,"")</f>
        <v>1065</v>
      </c>
    </row>
    <row r="469" customFormat="false" ht="15" hidden="false" customHeight="false" outlineLevel="0" collapsed="false">
      <c r="A469" s="7" t="s">
        <v>794</v>
      </c>
      <c r="B469" s="7" t="s">
        <v>930</v>
      </c>
      <c r="C469" s="8" t="s">
        <v>931</v>
      </c>
      <c r="D469" s="9" t="str">
        <f aca="false">A469&amp;"|"&amp;B469</f>
        <v>Georgia|Jasper County</v>
      </c>
      <c r="E469" s="10" t="n">
        <v>983</v>
      </c>
      <c r="F469" s="10" t="n">
        <v>1347</v>
      </c>
      <c r="G469" s="10" t="n">
        <v>103</v>
      </c>
      <c r="H469" s="10" t="n">
        <v>17</v>
      </c>
      <c r="I469" s="10" t="n">
        <v>470</v>
      </c>
      <c r="J469" s="10" t="n">
        <v>59574</v>
      </c>
      <c r="K469" s="11" t="n">
        <v>15345</v>
      </c>
      <c r="L469" s="12" t="n">
        <f aca="false">IF(COUNT(F469,G469)=2,F469+G469,"")</f>
        <v>1450</v>
      </c>
      <c r="M469" s="12" t="n">
        <f aca="false">IF(COUNT(E469,H469)=2,E469+H469,"")</f>
        <v>1000</v>
      </c>
    </row>
    <row r="470" customFormat="false" ht="15" hidden="false" customHeight="false" outlineLevel="0" collapsed="false">
      <c r="A470" s="7" t="s">
        <v>794</v>
      </c>
      <c r="B470" s="7" t="s">
        <v>932</v>
      </c>
      <c r="C470" s="8" t="s">
        <v>933</v>
      </c>
      <c r="D470" s="9" t="str">
        <f aca="false">A470&amp;"|"&amp;B470</f>
        <v>Georgia|Jeff Davis County</v>
      </c>
      <c r="E470" s="10" t="n">
        <v>674</v>
      </c>
      <c r="F470" s="10" t="n">
        <v>1150</v>
      </c>
      <c r="G470" s="10" t="n">
        <v>97</v>
      </c>
      <c r="H470" s="10" t="n">
        <v>17</v>
      </c>
      <c r="I470" s="10" t="n">
        <v>470</v>
      </c>
      <c r="J470" s="10" t="n">
        <v>40879</v>
      </c>
      <c r="K470" s="11" t="n">
        <v>14838</v>
      </c>
      <c r="L470" s="12" t="n">
        <f aca="false">IF(COUNT(F470,G470)=2,F470+G470,"")</f>
        <v>1247</v>
      </c>
      <c r="M470" s="12" t="n">
        <f aca="false">IF(COUNT(E470,H470)=2,E470+H470,"")</f>
        <v>691</v>
      </c>
    </row>
    <row r="471" customFormat="false" ht="15" hidden="false" customHeight="false" outlineLevel="0" collapsed="false">
      <c r="A471" s="7" t="s">
        <v>794</v>
      </c>
      <c r="B471" s="7" t="s">
        <v>127</v>
      </c>
      <c r="C471" s="8" t="s">
        <v>934</v>
      </c>
      <c r="D471" s="9" t="str">
        <f aca="false">A471&amp;"|"&amp;B471</f>
        <v>Georgia|Jefferson County</v>
      </c>
      <c r="E471" s="10" t="n">
        <v>723</v>
      </c>
      <c r="F471" s="10" t="n">
        <v>1121</v>
      </c>
      <c r="G471" s="10" t="n">
        <v>97</v>
      </c>
      <c r="H471" s="10" t="n">
        <v>17</v>
      </c>
      <c r="I471" s="10" t="n">
        <v>470</v>
      </c>
      <c r="J471" s="10" t="n">
        <v>46561</v>
      </c>
      <c r="K471" s="11" t="n">
        <v>15468</v>
      </c>
      <c r="L471" s="12" t="n">
        <f aca="false">IF(COUNT(F471,G471)=2,F471+G471,"")</f>
        <v>1218</v>
      </c>
      <c r="M471" s="12" t="n">
        <f aca="false">IF(COUNT(E471,H471)=2,E471+H471,"")</f>
        <v>740</v>
      </c>
    </row>
    <row r="472" customFormat="false" ht="15" hidden="false" customHeight="false" outlineLevel="0" collapsed="false">
      <c r="A472" s="7" t="s">
        <v>794</v>
      </c>
      <c r="B472" s="7" t="s">
        <v>935</v>
      </c>
      <c r="C472" s="8" t="s">
        <v>936</v>
      </c>
      <c r="D472" s="9" t="str">
        <f aca="false">A472&amp;"|"&amp;B472</f>
        <v>Georgia|Jenkins County</v>
      </c>
      <c r="E472" s="10" t="n">
        <v>544</v>
      </c>
      <c r="F472" s="10" t="n">
        <v>1173</v>
      </c>
      <c r="G472" s="10" t="n">
        <v>97</v>
      </c>
      <c r="H472" s="10" t="n">
        <v>17</v>
      </c>
      <c r="I472" s="10" t="n">
        <v>470</v>
      </c>
      <c r="J472" s="10" t="n">
        <v>36906</v>
      </c>
      <c r="K472" s="11" t="n">
        <v>8674</v>
      </c>
      <c r="L472" s="12" t="n">
        <f aca="false">IF(COUNT(F472,G472)=2,F472+G472,"")</f>
        <v>1270</v>
      </c>
      <c r="M472" s="12" t="n">
        <f aca="false">IF(COUNT(E472,H472)=2,E472+H472,"")</f>
        <v>561</v>
      </c>
    </row>
    <row r="473" customFormat="false" ht="15" hidden="false" customHeight="false" outlineLevel="0" collapsed="false">
      <c r="A473" s="7" t="s">
        <v>794</v>
      </c>
      <c r="B473" s="7" t="s">
        <v>344</v>
      </c>
      <c r="C473" s="8" t="s">
        <v>937</v>
      </c>
      <c r="D473" s="9" t="str">
        <f aca="false">A473&amp;"|"&amp;B473</f>
        <v>Georgia|Johnson County</v>
      </c>
      <c r="E473" s="10" t="n">
        <v>661</v>
      </c>
      <c r="F473" s="10" t="n">
        <v>1209</v>
      </c>
      <c r="G473" s="10" t="n">
        <v>97</v>
      </c>
      <c r="H473" s="10" t="n">
        <v>17</v>
      </c>
      <c r="I473" s="10" t="n">
        <v>470</v>
      </c>
      <c r="J473" s="10" t="n">
        <v>54183</v>
      </c>
      <c r="K473" s="11" t="n">
        <v>9192</v>
      </c>
      <c r="L473" s="12" t="n">
        <f aca="false">IF(COUNT(F473,G473)=2,F473+G473,"")</f>
        <v>1306</v>
      </c>
      <c r="M473" s="12" t="n">
        <f aca="false">IF(COUNT(E473,H473)=2,E473+H473,"")</f>
        <v>678</v>
      </c>
    </row>
    <row r="474" customFormat="false" ht="15" hidden="false" customHeight="false" outlineLevel="0" collapsed="false">
      <c r="A474" s="7" t="s">
        <v>794</v>
      </c>
      <c r="B474" s="7" t="s">
        <v>938</v>
      </c>
      <c r="C474" s="8" t="s">
        <v>939</v>
      </c>
      <c r="D474" s="9" t="str">
        <f aca="false">A474&amp;"|"&amp;B474</f>
        <v>Georgia|Jones County</v>
      </c>
      <c r="E474" s="10" t="n">
        <v>917</v>
      </c>
      <c r="F474" s="10" t="n">
        <v>1457</v>
      </c>
      <c r="G474" s="10" t="n">
        <v>97</v>
      </c>
      <c r="H474" s="10" t="n">
        <v>17</v>
      </c>
      <c r="I474" s="10" t="n">
        <v>620</v>
      </c>
      <c r="J474" s="10" t="n">
        <v>68259</v>
      </c>
      <c r="K474" s="11" t="n">
        <v>28526</v>
      </c>
      <c r="L474" s="12" t="n">
        <f aca="false">IF(COUNT(F474,G474)=2,F474+G474,"")</f>
        <v>1554</v>
      </c>
      <c r="M474" s="12" t="n">
        <f aca="false">IF(COUNT(E474,H474)=2,E474+H474,"")</f>
        <v>934</v>
      </c>
    </row>
    <row r="475" customFormat="false" ht="15" hidden="false" customHeight="false" outlineLevel="0" collapsed="false">
      <c r="A475" s="7" t="s">
        <v>794</v>
      </c>
      <c r="B475" s="7" t="s">
        <v>129</v>
      </c>
      <c r="C475" s="8" t="s">
        <v>940</v>
      </c>
      <c r="D475" s="9" t="str">
        <f aca="false">A475&amp;"|"&amp;B475</f>
        <v>Georgia|Lamar County</v>
      </c>
      <c r="E475" s="10" t="n">
        <v>913</v>
      </c>
      <c r="F475" s="10" t="n">
        <v>1398</v>
      </c>
      <c r="G475" s="10" t="n">
        <v>97</v>
      </c>
      <c r="H475" s="10" t="n">
        <v>17</v>
      </c>
      <c r="I475" s="10" t="n">
        <v>620</v>
      </c>
      <c r="J475" s="10" t="n">
        <v>68457</v>
      </c>
      <c r="K475" s="11" t="n">
        <v>19098</v>
      </c>
      <c r="L475" s="12" t="n">
        <f aca="false">IF(COUNT(F475,G475)=2,F475+G475,"")</f>
        <v>1495</v>
      </c>
      <c r="M475" s="12" t="n">
        <f aca="false">IF(COUNT(E475,H475)=2,E475+H475,"")</f>
        <v>930</v>
      </c>
    </row>
    <row r="476" customFormat="false" ht="15" hidden="false" customHeight="false" outlineLevel="0" collapsed="false">
      <c r="A476" s="7" t="s">
        <v>794</v>
      </c>
      <c r="B476" s="7" t="s">
        <v>941</v>
      </c>
      <c r="C476" s="8" t="s">
        <v>942</v>
      </c>
      <c r="D476" s="9" t="str">
        <f aca="false">A476&amp;"|"&amp;B476</f>
        <v>Georgia|Lanier County</v>
      </c>
      <c r="E476" s="10" t="n">
        <v>878</v>
      </c>
      <c r="F476" s="10" t="n">
        <v>1371</v>
      </c>
      <c r="G476" s="10" t="n">
        <v>97</v>
      </c>
      <c r="H476" s="10" t="n">
        <v>17</v>
      </c>
      <c r="I476" s="10" t="n">
        <v>470</v>
      </c>
      <c r="J476" s="10" t="n">
        <v>44361</v>
      </c>
      <c r="K476" s="11" t="n">
        <v>10094</v>
      </c>
      <c r="L476" s="12" t="n">
        <f aca="false">IF(COUNT(F476,G476)=2,F476+G476,"")</f>
        <v>1468</v>
      </c>
      <c r="M476" s="12" t="n">
        <f aca="false">IF(COUNT(E476,H476)=2,E476+H476,"")</f>
        <v>895</v>
      </c>
    </row>
    <row r="477" customFormat="false" ht="15" hidden="false" customHeight="false" outlineLevel="0" collapsed="false">
      <c r="A477" s="7" t="s">
        <v>794</v>
      </c>
      <c r="B477" s="7" t="s">
        <v>943</v>
      </c>
      <c r="C477" s="8" t="s">
        <v>944</v>
      </c>
      <c r="D477" s="9" t="str">
        <f aca="false">A477&amp;"|"&amp;B477</f>
        <v>Georgia|Laurens County</v>
      </c>
      <c r="E477" s="10" t="n">
        <v>769</v>
      </c>
      <c r="F477" s="10" t="n">
        <v>1300</v>
      </c>
      <c r="G477" s="10" t="n">
        <v>97</v>
      </c>
      <c r="H477" s="10" t="n">
        <v>17</v>
      </c>
      <c r="I477" s="10" t="n">
        <v>470</v>
      </c>
      <c r="J477" s="10" t="n">
        <v>49705</v>
      </c>
      <c r="K477" s="11" t="n">
        <v>49619</v>
      </c>
      <c r="L477" s="12" t="n">
        <f aca="false">IF(COUNT(F477,G477)=2,F477+G477,"")</f>
        <v>1397</v>
      </c>
      <c r="M477" s="12" t="n">
        <f aca="false">IF(COUNT(E477,H477)=2,E477+H477,"")</f>
        <v>786</v>
      </c>
    </row>
    <row r="478" customFormat="false" ht="15" hidden="false" customHeight="false" outlineLevel="0" collapsed="false">
      <c r="A478" s="7" t="s">
        <v>794</v>
      </c>
      <c r="B478" s="7" t="s">
        <v>135</v>
      </c>
      <c r="C478" s="8" t="s">
        <v>945</v>
      </c>
      <c r="D478" s="9" t="str">
        <f aca="false">A478&amp;"|"&amp;B478</f>
        <v>Georgia|Lee County</v>
      </c>
      <c r="E478" s="10" t="n">
        <v>1147</v>
      </c>
      <c r="F478" s="10" t="n">
        <v>1571</v>
      </c>
      <c r="G478" s="10" t="n">
        <v>120</v>
      </c>
      <c r="H478" s="10" t="n">
        <v>17</v>
      </c>
      <c r="I478" s="10" t="n">
        <v>620</v>
      </c>
      <c r="J478" s="10" t="n">
        <v>88024</v>
      </c>
      <c r="K478" s="11" t="n">
        <v>33337</v>
      </c>
      <c r="L478" s="12" t="n">
        <f aca="false">IF(COUNT(F478,G478)=2,F478+G478,"")</f>
        <v>1691</v>
      </c>
      <c r="M478" s="12" t="n">
        <f aca="false">IF(COUNT(E478,H478)=2,E478+H478,"")</f>
        <v>1164</v>
      </c>
    </row>
    <row r="479" customFormat="false" ht="15" hidden="false" customHeight="false" outlineLevel="0" collapsed="false">
      <c r="A479" s="7" t="s">
        <v>794</v>
      </c>
      <c r="B479" s="7" t="s">
        <v>742</v>
      </c>
      <c r="C479" s="8" t="s">
        <v>946</v>
      </c>
      <c r="D479" s="9" t="str">
        <f aca="false">A479&amp;"|"&amp;B479</f>
        <v>Georgia|Liberty County</v>
      </c>
      <c r="E479" s="10" t="n">
        <v>1203</v>
      </c>
      <c r="F479" s="10" t="n">
        <v>1406</v>
      </c>
      <c r="G479" s="10" t="n">
        <v>126</v>
      </c>
      <c r="H479" s="10" t="n">
        <v>17</v>
      </c>
      <c r="I479" s="10" t="n">
        <v>620</v>
      </c>
      <c r="J479" s="10" t="n">
        <v>59013</v>
      </c>
      <c r="K479" s="11" t="n">
        <v>66826</v>
      </c>
      <c r="L479" s="12" t="n">
        <f aca="false">IF(COUNT(F479,G479)=2,F479+G479,"")</f>
        <v>1532</v>
      </c>
      <c r="M479" s="12" t="n">
        <f aca="false">IF(COUNT(E479,H479)=2,E479+H479,"")</f>
        <v>1220</v>
      </c>
    </row>
    <row r="480" customFormat="false" ht="15" hidden="false" customHeight="false" outlineLevel="0" collapsed="false">
      <c r="A480" s="7" t="s">
        <v>794</v>
      </c>
      <c r="B480" s="7" t="s">
        <v>350</v>
      </c>
      <c r="C480" s="8" t="s">
        <v>947</v>
      </c>
      <c r="D480" s="9" t="str">
        <f aca="false">A480&amp;"|"&amp;B480</f>
        <v>Georgia|Lincoln County</v>
      </c>
      <c r="E480" s="10" t="n">
        <v>732</v>
      </c>
      <c r="F480" s="10" t="n">
        <v>1536</v>
      </c>
      <c r="G480" s="10" t="n">
        <v>97</v>
      </c>
      <c r="H480" s="10" t="n">
        <v>17</v>
      </c>
      <c r="I480" s="10" t="n">
        <v>470</v>
      </c>
      <c r="J480" s="10" t="n">
        <v>50688</v>
      </c>
      <c r="K480" s="11" t="n">
        <v>7773</v>
      </c>
      <c r="L480" s="12" t="n">
        <f aca="false">IF(COUNT(F480,G480)=2,F480+G480,"")</f>
        <v>1633</v>
      </c>
      <c r="M480" s="12" t="n">
        <f aca="false">IF(COUNT(E480,H480)=2,E480+H480,"")</f>
        <v>749</v>
      </c>
    </row>
    <row r="481" customFormat="false" ht="15" hidden="false" customHeight="false" outlineLevel="0" collapsed="false">
      <c r="A481" s="7" t="s">
        <v>794</v>
      </c>
      <c r="B481" s="7" t="s">
        <v>948</v>
      </c>
      <c r="C481" s="8" t="s">
        <v>949</v>
      </c>
      <c r="D481" s="9" t="str">
        <f aca="false">A481&amp;"|"&amp;B481</f>
        <v>Georgia|Long County</v>
      </c>
      <c r="E481" s="10" t="n">
        <v>931</v>
      </c>
      <c r="F481" s="10" t="n">
        <v>1559</v>
      </c>
      <c r="G481" s="10" t="n">
        <v>97</v>
      </c>
      <c r="H481" s="10" t="n">
        <v>17</v>
      </c>
      <c r="I481" s="10" t="n">
        <v>470</v>
      </c>
      <c r="J481" s="10" t="n">
        <v>64747</v>
      </c>
      <c r="K481" s="11" t="n">
        <v>17512</v>
      </c>
      <c r="L481" s="12" t="n">
        <f aca="false">IF(COUNT(F481,G481)=2,F481+G481,"")</f>
        <v>1656</v>
      </c>
      <c r="M481" s="12" t="n">
        <f aca="false">IF(COUNT(E481,H481)=2,E481+H481,"")</f>
        <v>948</v>
      </c>
    </row>
    <row r="482" customFormat="false" ht="15" hidden="false" customHeight="false" outlineLevel="0" collapsed="false">
      <c r="A482" s="7" t="s">
        <v>794</v>
      </c>
      <c r="B482" s="7" t="s">
        <v>139</v>
      </c>
      <c r="C482" s="8" t="s">
        <v>950</v>
      </c>
      <c r="D482" s="9" t="str">
        <f aca="false">A482&amp;"|"&amp;B482</f>
        <v>Georgia|Lowndes County</v>
      </c>
      <c r="E482" s="10" t="n">
        <v>1002</v>
      </c>
      <c r="F482" s="10" t="n">
        <v>1388</v>
      </c>
      <c r="G482" s="10" t="n">
        <v>105</v>
      </c>
      <c r="H482" s="10" t="n">
        <v>17</v>
      </c>
      <c r="I482" s="10" t="n">
        <v>620</v>
      </c>
      <c r="J482" s="10" t="n">
        <v>55887</v>
      </c>
      <c r="K482" s="11" t="n">
        <v>119055</v>
      </c>
      <c r="L482" s="12" t="n">
        <f aca="false">IF(COUNT(F482,G482)=2,F482+G482,"")</f>
        <v>1493</v>
      </c>
      <c r="M482" s="12" t="n">
        <f aca="false">IF(COUNT(E482,H482)=2,E482+H482,"")</f>
        <v>1019</v>
      </c>
    </row>
    <row r="483" customFormat="false" ht="15" hidden="false" customHeight="false" outlineLevel="0" collapsed="false">
      <c r="A483" s="7" t="s">
        <v>794</v>
      </c>
      <c r="B483" s="7" t="s">
        <v>951</v>
      </c>
      <c r="C483" s="8" t="s">
        <v>952</v>
      </c>
      <c r="D483" s="9" t="str">
        <f aca="false">A483&amp;"|"&amp;B483</f>
        <v>Georgia|Lumpkin County</v>
      </c>
      <c r="E483" s="10" t="n">
        <v>1090</v>
      </c>
      <c r="F483" s="10" t="n">
        <v>1505</v>
      </c>
      <c r="G483" s="10" t="n">
        <v>114</v>
      </c>
      <c r="H483" s="10" t="n">
        <v>17</v>
      </c>
      <c r="I483" s="10" t="n">
        <v>620</v>
      </c>
      <c r="J483" s="10" t="n">
        <v>72388</v>
      </c>
      <c r="K483" s="11" t="n">
        <v>33931</v>
      </c>
      <c r="L483" s="12" t="n">
        <f aca="false">IF(COUNT(F483,G483)=2,F483+G483,"")</f>
        <v>1619</v>
      </c>
      <c r="M483" s="12" t="n">
        <f aca="false">IF(COUNT(E483,H483)=2,E483+H483,"")</f>
        <v>1107</v>
      </c>
    </row>
    <row r="484" customFormat="false" ht="15" hidden="false" customHeight="false" outlineLevel="0" collapsed="false">
      <c r="A484" s="7" t="s">
        <v>794</v>
      </c>
      <c r="B484" s="7" t="s">
        <v>141</v>
      </c>
      <c r="C484" s="8" t="s">
        <v>953</v>
      </c>
      <c r="D484" s="9" t="str">
        <f aca="false">A484&amp;"|"&amp;B484</f>
        <v>Georgia|Macon County</v>
      </c>
      <c r="E484" s="10" t="n">
        <v>624</v>
      </c>
      <c r="F484" s="10" t="n">
        <v>921</v>
      </c>
      <c r="G484" s="10" t="n">
        <v>97</v>
      </c>
      <c r="H484" s="10" t="n">
        <v>17</v>
      </c>
      <c r="I484" s="10" t="n">
        <v>470</v>
      </c>
      <c r="J484" s="10" t="n">
        <v>37177</v>
      </c>
      <c r="K484" s="11" t="n">
        <v>11953</v>
      </c>
      <c r="L484" s="12" t="n">
        <f aca="false">IF(COUNT(F484,G484)=2,F484+G484,"")</f>
        <v>1018</v>
      </c>
      <c r="M484" s="12" t="n">
        <f aca="false">IF(COUNT(E484,H484)=2,E484+H484,"")</f>
        <v>641</v>
      </c>
    </row>
    <row r="485" customFormat="false" ht="15" hidden="false" customHeight="false" outlineLevel="0" collapsed="false">
      <c r="A485" s="7" t="s">
        <v>794</v>
      </c>
      <c r="B485" s="7" t="s">
        <v>143</v>
      </c>
      <c r="C485" s="8" t="s">
        <v>954</v>
      </c>
      <c r="D485" s="9" t="str">
        <f aca="false">A485&amp;"|"&amp;B485</f>
        <v>Georgia|Madison County</v>
      </c>
      <c r="E485" s="10" t="n">
        <v>951</v>
      </c>
      <c r="F485" s="10" t="n">
        <v>1295</v>
      </c>
      <c r="G485" s="10" t="n">
        <v>99</v>
      </c>
      <c r="H485" s="10" t="n">
        <v>17</v>
      </c>
      <c r="I485" s="10" t="n">
        <v>620</v>
      </c>
      <c r="J485" s="10" t="n">
        <v>58784</v>
      </c>
      <c r="K485" s="11" t="n">
        <v>30914</v>
      </c>
      <c r="L485" s="12" t="n">
        <f aca="false">IF(COUNT(F485,G485)=2,F485+G485,"")</f>
        <v>1394</v>
      </c>
      <c r="M485" s="12" t="n">
        <f aca="false">IF(COUNT(E485,H485)=2,E485+H485,"")</f>
        <v>968</v>
      </c>
    </row>
    <row r="486" customFormat="false" ht="15" hidden="false" customHeight="false" outlineLevel="0" collapsed="false">
      <c r="A486" s="7" t="s">
        <v>794</v>
      </c>
      <c r="B486" s="7" t="s">
        <v>147</v>
      </c>
      <c r="C486" s="8" t="s">
        <v>955</v>
      </c>
      <c r="D486" s="9" t="str">
        <f aca="false">A486&amp;"|"&amp;B486</f>
        <v>Georgia|Marion County</v>
      </c>
      <c r="E486" s="10" t="n">
        <v>717</v>
      </c>
      <c r="F486" s="10" t="n">
        <v>1155</v>
      </c>
      <c r="G486" s="10" t="n">
        <v>97</v>
      </c>
      <c r="H486" s="10" t="n">
        <v>17</v>
      </c>
      <c r="I486" s="10" t="n">
        <v>470</v>
      </c>
      <c r="J486" s="10" t="n">
        <v>50484</v>
      </c>
      <c r="K486" s="11" t="n">
        <v>7474</v>
      </c>
      <c r="L486" s="12" t="n">
        <f aca="false">IF(COUNT(F486,G486)=2,F486+G486,"")</f>
        <v>1252</v>
      </c>
      <c r="M486" s="12" t="n">
        <f aca="false">IF(COUNT(E486,H486)=2,E486+H486,"")</f>
        <v>734</v>
      </c>
    </row>
    <row r="487" customFormat="false" ht="15" hidden="false" customHeight="false" outlineLevel="0" collapsed="false">
      <c r="A487" s="7" t="s">
        <v>794</v>
      </c>
      <c r="B487" s="7" t="s">
        <v>956</v>
      </c>
      <c r="C487" s="8" t="s">
        <v>957</v>
      </c>
      <c r="D487" s="9" t="str">
        <f aca="false">A487&amp;"|"&amp;B487</f>
        <v>Georgia|McDuffie County</v>
      </c>
      <c r="E487" s="10" t="n">
        <v>813</v>
      </c>
      <c r="F487" s="10" t="n">
        <v>1304</v>
      </c>
      <c r="G487" s="10" t="n">
        <v>97</v>
      </c>
      <c r="H487" s="10" t="n">
        <v>17</v>
      </c>
      <c r="I487" s="10" t="n">
        <v>620</v>
      </c>
      <c r="J487" s="10" t="n">
        <v>54058</v>
      </c>
      <c r="K487" s="11" t="n">
        <v>21687</v>
      </c>
      <c r="L487" s="12" t="n">
        <f aca="false">IF(COUNT(F487,G487)=2,F487+G487,"")</f>
        <v>1401</v>
      </c>
      <c r="M487" s="12" t="n">
        <f aca="false">IF(COUNT(E487,H487)=2,E487+H487,"")</f>
        <v>830</v>
      </c>
    </row>
    <row r="488" customFormat="false" ht="15" hidden="false" customHeight="false" outlineLevel="0" collapsed="false">
      <c r="A488" s="7" t="s">
        <v>794</v>
      </c>
      <c r="B488" s="7" t="s">
        <v>958</v>
      </c>
      <c r="C488" s="8" t="s">
        <v>959</v>
      </c>
      <c r="D488" s="9" t="str">
        <f aca="false">A488&amp;"|"&amp;B488</f>
        <v>Georgia|McIntosh County</v>
      </c>
      <c r="E488" s="10" t="n">
        <v>781</v>
      </c>
      <c r="F488" s="10" t="n">
        <v>1434</v>
      </c>
      <c r="G488" s="10" t="n">
        <v>97</v>
      </c>
      <c r="H488" s="10" t="n">
        <v>17</v>
      </c>
      <c r="I488" s="10" t="n">
        <v>470</v>
      </c>
      <c r="J488" s="10" t="n">
        <v>50348</v>
      </c>
      <c r="K488" s="11" t="n">
        <v>11187</v>
      </c>
      <c r="L488" s="12" t="n">
        <f aca="false">IF(COUNT(F488,G488)=2,F488+G488,"")</f>
        <v>1531</v>
      </c>
      <c r="M488" s="12" t="n">
        <f aca="false">IF(COUNT(E488,H488)=2,E488+H488,"")</f>
        <v>798</v>
      </c>
    </row>
    <row r="489" customFormat="false" ht="15" hidden="false" customHeight="false" outlineLevel="0" collapsed="false">
      <c r="A489" s="7" t="s">
        <v>794</v>
      </c>
      <c r="B489" s="7" t="s">
        <v>960</v>
      </c>
      <c r="C489" s="8" t="s">
        <v>961</v>
      </c>
      <c r="D489" s="9" t="str">
        <f aca="false">A489&amp;"|"&amp;B489</f>
        <v>Georgia|Meriwether County</v>
      </c>
      <c r="E489" s="10" t="n">
        <v>899</v>
      </c>
      <c r="F489" s="10" t="n">
        <v>1360</v>
      </c>
      <c r="G489" s="10" t="n">
        <v>97</v>
      </c>
      <c r="H489" s="10" t="n">
        <v>17</v>
      </c>
      <c r="I489" s="10" t="n">
        <v>620</v>
      </c>
      <c r="J489" s="10" t="n">
        <v>56458</v>
      </c>
      <c r="K489" s="11" t="n">
        <v>20757</v>
      </c>
      <c r="L489" s="12" t="n">
        <f aca="false">IF(COUNT(F489,G489)=2,F489+G489,"")</f>
        <v>1457</v>
      </c>
      <c r="M489" s="12" t="n">
        <f aca="false">IF(COUNT(E489,H489)=2,E489+H489,"")</f>
        <v>916</v>
      </c>
    </row>
    <row r="490" customFormat="false" ht="15" hidden="false" customHeight="false" outlineLevel="0" collapsed="false">
      <c r="A490" s="7" t="s">
        <v>794</v>
      </c>
      <c r="B490" s="7" t="s">
        <v>360</v>
      </c>
      <c r="C490" s="8" t="s">
        <v>962</v>
      </c>
      <c r="D490" s="9" t="str">
        <f aca="false">A490&amp;"|"&amp;B490</f>
        <v>Georgia|Miller County</v>
      </c>
      <c r="E490" s="10" t="n">
        <v>699</v>
      </c>
      <c r="F490" s="10" t="n">
        <v>1406</v>
      </c>
      <c r="G490" s="10" t="n">
        <v>97</v>
      </c>
      <c r="H490" s="10" t="n">
        <v>17</v>
      </c>
      <c r="I490" s="10" t="n">
        <v>470</v>
      </c>
      <c r="J490" s="10" t="n">
        <v>58407</v>
      </c>
      <c r="K490" s="11" t="n">
        <v>5873</v>
      </c>
      <c r="L490" s="12" t="n">
        <f aca="false">IF(COUNT(F490,G490)=2,F490+G490,"")</f>
        <v>1503</v>
      </c>
      <c r="M490" s="12" t="n">
        <f aca="false">IF(COUNT(E490,H490)=2,E490+H490,"")</f>
        <v>716</v>
      </c>
    </row>
    <row r="491" customFormat="false" ht="15" hidden="false" customHeight="false" outlineLevel="0" collapsed="false">
      <c r="A491" s="7" t="s">
        <v>794</v>
      </c>
      <c r="B491" s="7" t="s">
        <v>963</v>
      </c>
      <c r="C491" s="8" t="s">
        <v>964</v>
      </c>
      <c r="D491" s="9" t="str">
        <f aca="false">A491&amp;"|"&amp;B491</f>
        <v>Georgia|Mitchell County</v>
      </c>
      <c r="E491" s="10" t="n">
        <v>776</v>
      </c>
      <c r="F491" s="10" t="n">
        <v>1297</v>
      </c>
      <c r="G491" s="10" t="n">
        <v>97</v>
      </c>
      <c r="H491" s="10" t="n">
        <v>17</v>
      </c>
      <c r="I491" s="10" t="n">
        <v>470</v>
      </c>
      <c r="J491" s="10" t="n">
        <v>51908</v>
      </c>
      <c r="K491" s="11" t="n">
        <v>21441</v>
      </c>
      <c r="L491" s="12" t="n">
        <f aca="false">IF(COUNT(F491,G491)=2,F491+G491,"")</f>
        <v>1394</v>
      </c>
      <c r="M491" s="12" t="n">
        <f aca="false">IF(COUNT(E491,H491)=2,E491+H491,"")</f>
        <v>793</v>
      </c>
    </row>
    <row r="492" customFormat="false" ht="15" hidden="false" customHeight="false" outlineLevel="0" collapsed="false">
      <c r="A492" s="7" t="s">
        <v>794</v>
      </c>
      <c r="B492" s="7" t="s">
        <v>153</v>
      </c>
      <c r="C492" s="8" t="s">
        <v>965</v>
      </c>
      <c r="D492" s="9" t="str">
        <f aca="false">A492&amp;"|"&amp;B492</f>
        <v>Georgia|Monroe County</v>
      </c>
      <c r="E492" s="10" t="n">
        <v>881</v>
      </c>
      <c r="F492" s="10" t="n">
        <v>1677</v>
      </c>
      <c r="G492" s="10" t="n">
        <v>97</v>
      </c>
      <c r="H492" s="10" t="n">
        <v>17</v>
      </c>
      <c r="I492" s="10" t="n">
        <v>470</v>
      </c>
      <c r="J492" s="10" t="n">
        <v>82863</v>
      </c>
      <c r="K492" s="11" t="n">
        <v>28919</v>
      </c>
      <c r="L492" s="12" t="n">
        <f aca="false">IF(COUNT(F492,G492)=2,F492+G492,"")</f>
        <v>1774</v>
      </c>
      <c r="M492" s="12" t="n">
        <f aca="false">IF(COUNT(E492,H492)=2,E492+H492,"")</f>
        <v>898</v>
      </c>
    </row>
    <row r="493" customFormat="false" ht="15" hidden="false" customHeight="false" outlineLevel="0" collapsed="false">
      <c r="A493" s="7" t="s">
        <v>794</v>
      </c>
      <c r="B493" s="7" t="s">
        <v>155</v>
      </c>
      <c r="C493" s="8" t="s">
        <v>966</v>
      </c>
      <c r="D493" s="9" t="str">
        <f aca="false">A493&amp;"|"&amp;B493</f>
        <v>Georgia|Montgomery County</v>
      </c>
      <c r="E493" s="10" t="n">
        <v>732</v>
      </c>
      <c r="F493" s="10" t="n">
        <v>1313</v>
      </c>
      <c r="G493" s="10" t="n">
        <v>97</v>
      </c>
      <c r="H493" s="10" t="n">
        <v>17</v>
      </c>
      <c r="I493" s="10" t="n">
        <v>470</v>
      </c>
      <c r="J493" s="10" t="n">
        <v>51188</v>
      </c>
      <c r="K493" s="11" t="n">
        <v>8675</v>
      </c>
      <c r="L493" s="12" t="n">
        <f aca="false">IF(COUNT(F493,G493)=2,F493+G493,"")</f>
        <v>1410</v>
      </c>
      <c r="M493" s="12" t="n">
        <f aca="false">IF(COUNT(E493,H493)=2,E493+H493,"")</f>
        <v>749</v>
      </c>
    </row>
    <row r="494" customFormat="false" ht="15" hidden="false" customHeight="false" outlineLevel="0" collapsed="false">
      <c r="A494" s="7" t="s">
        <v>794</v>
      </c>
      <c r="B494" s="7" t="s">
        <v>157</v>
      </c>
      <c r="C494" s="8" t="s">
        <v>967</v>
      </c>
      <c r="D494" s="9" t="str">
        <f aca="false">A494&amp;"|"&amp;B494</f>
        <v>Georgia|Morgan County</v>
      </c>
      <c r="E494" s="10" t="n">
        <v>1090</v>
      </c>
      <c r="F494" s="10" t="n">
        <v>1723</v>
      </c>
      <c r="G494" s="10" t="n">
        <v>114</v>
      </c>
      <c r="H494" s="10" t="n">
        <v>17</v>
      </c>
      <c r="I494" s="10" t="n">
        <v>620</v>
      </c>
      <c r="J494" s="10" t="n">
        <v>85692</v>
      </c>
      <c r="K494" s="11" t="n">
        <v>20614</v>
      </c>
      <c r="L494" s="12" t="n">
        <f aca="false">IF(COUNT(F494,G494)=2,F494+G494,"")</f>
        <v>1837</v>
      </c>
      <c r="M494" s="12" t="n">
        <f aca="false">IF(COUNT(E494,H494)=2,E494+H494,"")</f>
        <v>1107</v>
      </c>
    </row>
    <row r="495" customFormat="false" ht="15" hidden="false" customHeight="false" outlineLevel="0" collapsed="false">
      <c r="A495" s="7" t="s">
        <v>794</v>
      </c>
      <c r="B495" s="7" t="s">
        <v>968</v>
      </c>
      <c r="C495" s="8" t="s">
        <v>969</v>
      </c>
      <c r="D495" s="9" t="str">
        <f aca="false">A495&amp;"|"&amp;B495</f>
        <v>Georgia|Murray County</v>
      </c>
      <c r="E495" s="10" t="n">
        <v>828</v>
      </c>
      <c r="F495" s="10" t="n">
        <v>1187</v>
      </c>
      <c r="G495" s="10" t="n">
        <v>97</v>
      </c>
      <c r="H495" s="10" t="n">
        <v>17</v>
      </c>
      <c r="I495" s="10" t="n">
        <v>620</v>
      </c>
      <c r="J495" s="10" t="n">
        <v>67880</v>
      </c>
      <c r="K495" s="11" t="n">
        <v>40282</v>
      </c>
      <c r="L495" s="12" t="n">
        <f aca="false">IF(COUNT(F495,G495)=2,F495+G495,"")</f>
        <v>1284</v>
      </c>
      <c r="M495" s="12" t="n">
        <f aca="false">IF(COUNT(E495,H495)=2,E495+H495,"")</f>
        <v>845</v>
      </c>
    </row>
    <row r="496" customFormat="false" ht="15" hidden="false" customHeight="false" outlineLevel="0" collapsed="false">
      <c r="A496" s="7" t="s">
        <v>794</v>
      </c>
      <c r="B496" s="7" t="s">
        <v>970</v>
      </c>
      <c r="C496" s="8" t="s">
        <v>971</v>
      </c>
      <c r="D496" s="9" t="str">
        <f aca="false">A496&amp;"|"&amp;B496</f>
        <v>Georgia|Muscogee County</v>
      </c>
      <c r="E496" s="10" t="n">
        <v>1072</v>
      </c>
      <c r="F496" s="10" t="n">
        <v>1455</v>
      </c>
      <c r="G496" s="10" t="n">
        <v>112</v>
      </c>
      <c r="H496" s="10" t="n">
        <v>17</v>
      </c>
      <c r="I496" s="10" t="n">
        <v>620</v>
      </c>
      <c r="J496" s="10" t="n">
        <v>56622</v>
      </c>
      <c r="K496" s="11" t="n">
        <v>204383</v>
      </c>
      <c r="L496" s="12" t="n">
        <f aca="false">IF(COUNT(F496,G496)=2,F496+G496,"")</f>
        <v>1567</v>
      </c>
      <c r="M496" s="12" t="n">
        <f aca="false">IF(COUNT(E496,H496)=2,E496+H496,"")</f>
        <v>1089</v>
      </c>
    </row>
    <row r="497" customFormat="false" ht="15" hidden="false" customHeight="false" outlineLevel="0" collapsed="false">
      <c r="A497" s="7" t="s">
        <v>794</v>
      </c>
      <c r="B497" s="7" t="s">
        <v>368</v>
      </c>
      <c r="C497" s="8" t="s">
        <v>972</v>
      </c>
      <c r="D497" s="9" t="str">
        <f aca="false">A497&amp;"|"&amp;B497</f>
        <v>Georgia|Newton County</v>
      </c>
      <c r="E497" s="10" t="n">
        <v>1331</v>
      </c>
      <c r="F497" s="10" t="n">
        <v>1527</v>
      </c>
      <c r="G497" s="10" t="n">
        <v>139</v>
      </c>
      <c r="H497" s="10" t="n">
        <v>17</v>
      </c>
      <c r="I497" s="10" t="n">
        <v>620</v>
      </c>
      <c r="J497" s="10" t="n">
        <v>73732</v>
      </c>
      <c r="K497" s="11" t="n">
        <v>115530</v>
      </c>
      <c r="L497" s="12" t="n">
        <f aca="false">IF(COUNT(F497,G497)=2,F497+G497,"")</f>
        <v>1666</v>
      </c>
      <c r="M497" s="12" t="n">
        <f aca="false">IF(COUNT(E497,H497)=2,E497+H497,"")</f>
        <v>1348</v>
      </c>
    </row>
    <row r="498" customFormat="false" ht="15" hidden="false" customHeight="false" outlineLevel="0" collapsed="false">
      <c r="A498" s="7" t="s">
        <v>794</v>
      </c>
      <c r="B498" s="7" t="s">
        <v>973</v>
      </c>
      <c r="C498" s="8" t="s">
        <v>974</v>
      </c>
      <c r="D498" s="9" t="str">
        <f aca="false">A498&amp;"|"&amp;B498</f>
        <v>Georgia|Oconee County</v>
      </c>
      <c r="E498" s="10" t="n">
        <v>1347</v>
      </c>
      <c r="F498" s="10" t="n">
        <v>2114</v>
      </c>
      <c r="G498" s="10" t="n">
        <v>141</v>
      </c>
      <c r="H498" s="10" t="n">
        <v>17</v>
      </c>
      <c r="I498" s="10" t="n">
        <v>620</v>
      </c>
      <c r="J498" s="10" t="n">
        <v>115925</v>
      </c>
      <c r="K498" s="11" t="n">
        <v>42788</v>
      </c>
      <c r="L498" s="12" t="n">
        <f aca="false">IF(COUNT(F498,G498)=2,F498+G498,"")</f>
        <v>2255</v>
      </c>
      <c r="M498" s="12" t="n">
        <f aca="false">IF(COUNT(E498,H498)=2,E498+H498,"")</f>
        <v>1364</v>
      </c>
    </row>
    <row r="499" customFormat="false" ht="15" hidden="false" customHeight="false" outlineLevel="0" collapsed="false">
      <c r="A499" s="7" t="s">
        <v>794</v>
      </c>
      <c r="B499" s="7" t="s">
        <v>975</v>
      </c>
      <c r="C499" s="8" t="s">
        <v>976</v>
      </c>
      <c r="D499" s="9" t="str">
        <f aca="false">A499&amp;"|"&amp;B499</f>
        <v>Georgia|Oglethorpe County</v>
      </c>
      <c r="E499" s="10" t="n">
        <v>832</v>
      </c>
      <c r="F499" s="10" t="n">
        <v>1317</v>
      </c>
      <c r="G499" s="10" t="n">
        <v>97</v>
      </c>
      <c r="H499" s="10" t="n">
        <v>17</v>
      </c>
      <c r="I499" s="10" t="n">
        <v>470</v>
      </c>
      <c r="J499" s="10" t="n">
        <v>69784</v>
      </c>
      <c r="K499" s="11" t="n">
        <v>15221</v>
      </c>
      <c r="L499" s="12" t="n">
        <f aca="false">IF(COUNT(F499,G499)=2,F499+G499,"")</f>
        <v>1414</v>
      </c>
      <c r="M499" s="12" t="n">
        <f aca="false">IF(COUNT(E499,H499)=2,E499+H499,"")</f>
        <v>849</v>
      </c>
    </row>
    <row r="500" customFormat="false" ht="15" hidden="false" customHeight="false" outlineLevel="0" collapsed="false">
      <c r="A500" s="7" t="s">
        <v>794</v>
      </c>
      <c r="B500" s="7" t="s">
        <v>977</v>
      </c>
      <c r="C500" s="8" t="s">
        <v>978</v>
      </c>
      <c r="D500" s="9" t="str">
        <f aca="false">A500&amp;"|"&amp;B500</f>
        <v>Georgia|Paulding County</v>
      </c>
      <c r="E500" s="10" t="n">
        <v>1622</v>
      </c>
      <c r="F500" s="10" t="n">
        <v>1659</v>
      </c>
      <c r="G500" s="10" t="n">
        <v>170</v>
      </c>
      <c r="H500" s="10" t="n">
        <v>17</v>
      </c>
      <c r="I500" s="10" t="n">
        <v>888</v>
      </c>
      <c r="J500" s="10" t="n">
        <v>94557</v>
      </c>
      <c r="K500" s="11" t="n">
        <v>174292</v>
      </c>
      <c r="L500" s="12" t="n">
        <f aca="false">IF(COUNT(F500,G500)=2,F500+G500,"")</f>
        <v>1829</v>
      </c>
      <c r="M500" s="12" t="n">
        <f aca="false">IF(COUNT(E500,H500)=2,E500+H500,"")</f>
        <v>1639</v>
      </c>
    </row>
    <row r="501" customFormat="false" ht="15" hidden="false" customHeight="false" outlineLevel="0" collapsed="false">
      <c r="A501" s="7" t="s">
        <v>794</v>
      </c>
      <c r="B501" s="7" t="s">
        <v>979</v>
      </c>
      <c r="C501" s="8" t="s">
        <v>980</v>
      </c>
      <c r="D501" s="9" t="str">
        <f aca="false">A501&amp;"|"&amp;B501</f>
        <v>Georgia|Peach County</v>
      </c>
      <c r="E501" s="10" t="n">
        <v>901</v>
      </c>
      <c r="F501" s="10" t="n">
        <v>1559</v>
      </c>
      <c r="G501" s="10" t="n">
        <v>97</v>
      </c>
      <c r="H501" s="10" t="n">
        <v>17</v>
      </c>
      <c r="I501" s="10" t="n">
        <v>620</v>
      </c>
      <c r="J501" s="10" t="n">
        <v>68365</v>
      </c>
      <c r="K501" s="11" t="n">
        <v>28269</v>
      </c>
      <c r="L501" s="12" t="n">
        <f aca="false">IF(COUNT(F501,G501)=2,F501+G501,"")</f>
        <v>1656</v>
      </c>
      <c r="M501" s="12" t="n">
        <f aca="false">IF(COUNT(E501,H501)=2,E501+H501,"")</f>
        <v>918</v>
      </c>
    </row>
    <row r="502" customFormat="false" ht="15" hidden="false" customHeight="false" outlineLevel="0" collapsed="false">
      <c r="A502" s="7" t="s">
        <v>794</v>
      </c>
      <c r="B502" s="7" t="s">
        <v>161</v>
      </c>
      <c r="C502" s="8" t="s">
        <v>981</v>
      </c>
      <c r="D502" s="9" t="str">
        <f aca="false">A502&amp;"|"&amp;B502</f>
        <v>Georgia|Pickens County</v>
      </c>
      <c r="E502" s="10" t="n">
        <v>1079</v>
      </c>
      <c r="F502" s="10" t="n">
        <v>1570</v>
      </c>
      <c r="G502" s="10" t="n">
        <v>113</v>
      </c>
      <c r="H502" s="10" t="n">
        <v>17</v>
      </c>
      <c r="I502" s="10" t="n">
        <v>470</v>
      </c>
      <c r="J502" s="10" t="n">
        <v>75293</v>
      </c>
      <c r="K502" s="11" t="n">
        <v>34197</v>
      </c>
      <c r="L502" s="12" t="n">
        <f aca="false">IF(COUNT(F502,G502)=2,F502+G502,"")</f>
        <v>1683</v>
      </c>
      <c r="M502" s="12" t="n">
        <f aca="false">IF(COUNT(E502,H502)=2,E502+H502,"")</f>
        <v>1096</v>
      </c>
    </row>
    <row r="503" customFormat="false" ht="15" hidden="false" customHeight="false" outlineLevel="0" collapsed="false">
      <c r="A503" s="7" t="s">
        <v>794</v>
      </c>
      <c r="B503" s="7" t="s">
        <v>982</v>
      </c>
      <c r="C503" s="8" t="s">
        <v>983</v>
      </c>
      <c r="D503" s="9" t="str">
        <f aca="false">A503&amp;"|"&amp;B503</f>
        <v>Georgia|Pierce County</v>
      </c>
      <c r="E503" s="10" t="n">
        <v>794</v>
      </c>
      <c r="F503" s="10" t="n">
        <v>1215</v>
      </c>
      <c r="G503" s="10" t="n">
        <v>97</v>
      </c>
      <c r="H503" s="10" t="n">
        <v>17</v>
      </c>
      <c r="I503" s="10" t="n">
        <v>470</v>
      </c>
      <c r="J503" s="10" t="n">
        <v>56691</v>
      </c>
      <c r="K503" s="11" t="n">
        <v>19996</v>
      </c>
      <c r="L503" s="12" t="n">
        <f aca="false">IF(COUNT(F503,G503)=2,F503+G503,"")</f>
        <v>1312</v>
      </c>
      <c r="M503" s="12" t="n">
        <f aca="false">IF(COUNT(E503,H503)=2,E503+H503,"")</f>
        <v>811</v>
      </c>
    </row>
    <row r="504" customFormat="false" ht="15" hidden="false" customHeight="false" outlineLevel="0" collapsed="false">
      <c r="A504" s="7" t="s">
        <v>794</v>
      </c>
      <c r="B504" s="7" t="s">
        <v>163</v>
      </c>
      <c r="C504" s="8" t="s">
        <v>984</v>
      </c>
      <c r="D504" s="9" t="str">
        <f aca="false">A504&amp;"|"&amp;B504</f>
        <v>Georgia|Pike County</v>
      </c>
      <c r="E504" s="10" t="n">
        <v>1056</v>
      </c>
      <c r="F504" s="10" t="n">
        <v>1679</v>
      </c>
      <c r="G504" s="10" t="n">
        <v>110</v>
      </c>
      <c r="H504" s="10" t="n">
        <v>17</v>
      </c>
      <c r="I504" s="10" t="n">
        <v>620</v>
      </c>
      <c r="J504" s="10" t="n">
        <v>84184</v>
      </c>
      <c r="K504" s="11" t="n">
        <v>19540</v>
      </c>
      <c r="L504" s="12" t="n">
        <f aca="false">IF(COUNT(F504,G504)=2,F504+G504,"")</f>
        <v>1789</v>
      </c>
      <c r="M504" s="12" t="n">
        <f aca="false">IF(COUNT(E504,H504)=2,E504+H504,"")</f>
        <v>1073</v>
      </c>
    </row>
    <row r="505" customFormat="false" ht="15" hidden="false" customHeight="false" outlineLevel="0" collapsed="false">
      <c r="A505" s="7" t="s">
        <v>794</v>
      </c>
      <c r="B505" s="7" t="s">
        <v>378</v>
      </c>
      <c r="C505" s="8" t="s">
        <v>985</v>
      </c>
      <c r="D505" s="9" t="str">
        <f aca="false">A505&amp;"|"&amp;B505</f>
        <v>Georgia|Polk County</v>
      </c>
      <c r="E505" s="10" t="n">
        <v>870</v>
      </c>
      <c r="F505" s="10" t="n">
        <v>1351</v>
      </c>
      <c r="G505" s="10" t="n">
        <v>97</v>
      </c>
      <c r="H505" s="10" t="n">
        <v>17</v>
      </c>
      <c r="I505" s="10" t="n">
        <v>470</v>
      </c>
      <c r="J505" s="10" t="n">
        <v>55308</v>
      </c>
      <c r="K505" s="11" t="n">
        <v>43365</v>
      </c>
      <c r="L505" s="12" t="n">
        <f aca="false">IF(COUNT(F505,G505)=2,F505+G505,"")</f>
        <v>1448</v>
      </c>
      <c r="M505" s="12" t="n">
        <f aca="false">IF(COUNT(E505,H505)=2,E505+H505,"")</f>
        <v>887</v>
      </c>
    </row>
    <row r="506" customFormat="false" ht="15" hidden="false" customHeight="false" outlineLevel="0" collapsed="false">
      <c r="A506" s="7" t="s">
        <v>794</v>
      </c>
      <c r="B506" s="7" t="s">
        <v>384</v>
      </c>
      <c r="C506" s="8" t="s">
        <v>986</v>
      </c>
      <c r="D506" s="9" t="str">
        <f aca="false">A506&amp;"|"&amp;B506</f>
        <v>Georgia|Pulaski County</v>
      </c>
      <c r="E506" s="10" t="n">
        <v>789</v>
      </c>
      <c r="F506" s="10" t="n">
        <v>1206</v>
      </c>
      <c r="G506" s="10" t="n">
        <v>97</v>
      </c>
      <c r="H506" s="10" t="n">
        <v>17</v>
      </c>
      <c r="I506" s="10" t="n">
        <v>620</v>
      </c>
      <c r="J506" s="10" t="n">
        <v>47688</v>
      </c>
      <c r="K506" s="11" t="n">
        <v>9893</v>
      </c>
      <c r="L506" s="12" t="n">
        <f aca="false">IF(COUNT(F506,G506)=2,F506+G506,"")</f>
        <v>1303</v>
      </c>
      <c r="M506" s="12" t="n">
        <f aca="false">IF(COUNT(E506,H506)=2,E506+H506,"")</f>
        <v>806</v>
      </c>
    </row>
    <row r="507" customFormat="false" ht="15" hidden="false" customHeight="false" outlineLevel="0" collapsed="false">
      <c r="A507" s="7" t="s">
        <v>794</v>
      </c>
      <c r="B507" s="7" t="s">
        <v>769</v>
      </c>
      <c r="C507" s="8" t="s">
        <v>987</v>
      </c>
      <c r="D507" s="9" t="str">
        <f aca="false">A507&amp;"|"&amp;B507</f>
        <v>Georgia|Putnam County</v>
      </c>
      <c r="E507" s="10" t="n">
        <v>1063</v>
      </c>
      <c r="F507" s="10" t="n">
        <v>1404</v>
      </c>
      <c r="G507" s="10" t="n">
        <v>111</v>
      </c>
      <c r="H507" s="10" t="n">
        <v>17</v>
      </c>
      <c r="I507" s="10" t="n">
        <v>646</v>
      </c>
      <c r="J507" s="10" t="n">
        <v>64163</v>
      </c>
      <c r="K507" s="11" t="n">
        <v>22524</v>
      </c>
      <c r="L507" s="12" t="n">
        <f aca="false">IF(COUNT(F507,G507)=2,F507+G507,"")</f>
        <v>1515</v>
      </c>
      <c r="M507" s="12" t="n">
        <f aca="false">IF(COUNT(E507,H507)=2,E507+H507,"")</f>
        <v>1080</v>
      </c>
    </row>
    <row r="508" customFormat="false" ht="15" hidden="false" customHeight="false" outlineLevel="0" collapsed="false">
      <c r="A508" s="7" t="s">
        <v>794</v>
      </c>
      <c r="B508" s="7" t="s">
        <v>988</v>
      </c>
      <c r="C508" s="8" t="s">
        <v>989</v>
      </c>
      <c r="D508" s="9" t="str">
        <f aca="false">A508&amp;"|"&amp;B508</f>
        <v>Georgia|Quitman County</v>
      </c>
      <c r="E508" s="10" t="n">
        <v>734</v>
      </c>
      <c r="F508" s="10" t="n">
        <v>1205</v>
      </c>
      <c r="G508" s="10" t="n">
        <v>97</v>
      </c>
      <c r="H508" s="10" t="n">
        <v>17</v>
      </c>
      <c r="I508" s="10" t="n">
        <v>470</v>
      </c>
      <c r="J508" s="10" t="n">
        <v>36838</v>
      </c>
      <c r="K508" s="11" t="n">
        <v>2092</v>
      </c>
      <c r="L508" s="12" t="n">
        <f aca="false">IF(COUNT(F508,G508)=2,F508+G508,"")</f>
        <v>1302</v>
      </c>
      <c r="M508" s="12" t="n">
        <f aca="false">IF(COUNT(E508,H508)=2,E508+H508,"")</f>
        <v>751</v>
      </c>
    </row>
    <row r="509" customFormat="false" ht="15" hidden="false" customHeight="false" outlineLevel="0" collapsed="false">
      <c r="A509" s="7" t="s">
        <v>794</v>
      </c>
      <c r="B509" s="7" t="s">
        <v>990</v>
      </c>
      <c r="C509" s="8" t="s">
        <v>991</v>
      </c>
      <c r="D509" s="9" t="str">
        <f aca="false">A509&amp;"|"&amp;B509</f>
        <v>Georgia|Rabun County</v>
      </c>
      <c r="E509" s="10" t="n">
        <v>1016</v>
      </c>
      <c r="F509" s="10" t="n">
        <v>1435</v>
      </c>
      <c r="G509" s="10" t="n">
        <v>106</v>
      </c>
      <c r="H509" s="10" t="n">
        <v>17</v>
      </c>
      <c r="I509" s="10" t="n">
        <v>470</v>
      </c>
      <c r="J509" s="10" t="n">
        <v>61466</v>
      </c>
      <c r="K509" s="11" t="n">
        <v>17107</v>
      </c>
      <c r="L509" s="12" t="n">
        <f aca="false">IF(COUNT(F509,G509)=2,F509+G509,"")</f>
        <v>1541</v>
      </c>
      <c r="M509" s="12" t="n">
        <f aca="false">IF(COUNT(E509,H509)=2,E509+H509,"")</f>
        <v>1033</v>
      </c>
    </row>
    <row r="510" customFormat="false" ht="15" hidden="false" customHeight="false" outlineLevel="0" collapsed="false">
      <c r="A510" s="7" t="s">
        <v>794</v>
      </c>
      <c r="B510" s="7" t="s">
        <v>165</v>
      </c>
      <c r="C510" s="8" t="s">
        <v>992</v>
      </c>
      <c r="D510" s="9" t="str">
        <f aca="false">A510&amp;"|"&amp;B510</f>
        <v>Georgia|Randolph County</v>
      </c>
      <c r="E510" s="10" t="n">
        <v>554</v>
      </c>
      <c r="F510" s="10" t="n">
        <v>1069</v>
      </c>
      <c r="G510" s="10" t="n">
        <v>97</v>
      </c>
      <c r="H510" s="10" t="n">
        <v>17</v>
      </c>
      <c r="I510" s="10" t="n">
        <v>470</v>
      </c>
      <c r="J510" s="10" t="n">
        <v>25425</v>
      </c>
      <c r="K510" s="11" t="n">
        <v>6270</v>
      </c>
      <c r="L510" s="12" t="n">
        <f aca="false">IF(COUNT(F510,G510)=2,F510+G510,"")</f>
        <v>1166</v>
      </c>
      <c r="M510" s="12" t="n">
        <f aca="false">IF(COUNT(E510,H510)=2,E510+H510,"")</f>
        <v>571</v>
      </c>
    </row>
    <row r="511" customFormat="false" ht="15" hidden="false" customHeight="false" outlineLevel="0" collapsed="false">
      <c r="A511" s="7" t="s">
        <v>794</v>
      </c>
      <c r="B511" s="7" t="s">
        <v>993</v>
      </c>
      <c r="C511" s="8" t="s">
        <v>994</v>
      </c>
      <c r="D511" s="9" t="str">
        <f aca="false">A511&amp;"|"&amp;B511</f>
        <v>Georgia|Richmond County</v>
      </c>
      <c r="E511" s="10" t="n">
        <v>1087</v>
      </c>
      <c r="F511" s="10" t="n">
        <v>1336</v>
      </c>
      <c r="G511" s="10" t="n">
        <v>114</v>
      </c>
      <c r="H511" s="10" t="n">
        <v>17</v>
      </c>
      <c r="I511" s="10" t="n">
        <v>620</v>
      </c>
      <c r="J511" s="10" t="n">
        <v>53197</v>
      </c>
      <c r="K511" s="11" t="n">
        <v>206040</v>
      </c>
      <c r="L511" s="12" t="n">
        <f aca="false">IF(COUNT(F511,G511)=2,F511+G511,"")</f>
        <v>1450</v>
      </c>
      <c r="M511" s="12" t="n">
        <f aca="false">IF(COUNT(E511,H511)=2,E511+H511,"")</f>
        <v>1104</v>
      </c>
    </row>
    <row r="512" customFormat="false" ht="15" hidden="false" customHeight="false" outlineLevel="0" collapsed="false">
      <c r="A512" s="7" t="s">
        <v>794</v>
      </c>
      <c r="B512" s="7" t="s">
        <v>995</v>
      </c>
      <c r="C512" s="8" t="s">
        <v>996</v>
      </c>
      <c r="D512" s="9" t="str">
        <f aca="false">A512&amp;"|"&amp;B512</f>
        <v>Georgia|Rockdale County</v>
      </c>
      <c r="E512" s="10" t="n">
        <v>1341</v>
      </c>
      <c r="F512" s="10" t="n">
        <v>1640</v>
      </c>
      <c r="G512" s="10" t="n">
        <v>140</v>
      </c>
      <c r="H512" s="10" t="n">
        <v>17</v>
      </c>
      <c r="I512" s="10" t="n">
        <v>888</v>
      </c>
      <c r="J512" s="10" t="n">
        <v>72349</v>
      </c>
      <c r="K512" s="11" t="n">
        <v>94293</v>
      </c>
      <c r="L512" s="12" t="n">
        <f aca="false">IF(COUNT(F512,G512)=2,F512+G512,"")</f>
        <v>1780</v>
      </c>
      <c r="M512" s="12" t="n">
        <f aca="false">IF(COUNT(E512,H512)=2,E512+H512,"")</f>
        <v>1358</v>
      </c>
    </row>
    <row r="513" customFormat="false" ht="15" hidden="false" customHeight="false" outlineLevel="0" collapsed="false">
      <c r="A513" s="7" t="s">
        <v>794</v>
      </c>
      <c r="B513" s="7" t="s">
        <v>997</v>
      </c>
      <c r="C513" s="8" t="s">
        <v>998</v>
      </c>
      <c r="D513" s="9" t="str">
        <f aca="false">A513&amp;"|"&amp;B513</f>
        <v>Georgia|Schley County</v>
      </c>
      <c r="E513" s="10" t="n">
        <v>746</v>
      </c>
      <c r="F513" s="10" t="n">
        <v>1492</v>
      </c>
      <c r="G513" s="10" t="n">
        <v>97</v>
      </c>
      <c r="H513" s="10" t="n">
        <v>17</v>
      </c>
      <c r="I513" s="10" t="n">
        <v>470</v>
      </c>
      <c r="J513" s="10" t="n">
        <v>59647</v>
      </c>
      <c r="K513" s="11" t="n">
        <v>4539</v>
      </c>
      <c r="L513" s="12" t="n">
        <f aca="false">IF(COUNT(F513,G513)=2,F513+G513,"")</f>
        <v>1589</v>
      </c>
      <c r="M513" s="12" t="n">
        <f aca="false">IF(COUNT(E513,H513)=2,E513+H513,"")</f>
        <v>763</v>
      </c>
    </row>
    <row r="514" customFormat="false" ht="15" hidden="false" customHeight="false" outlineLevel="0" collapsed="false">
      <c r="A514" s="7" t="s">
        <v>794</v>
      </c>
      <c r="B514" s="7" t="s">
        <v>999</v>
      </c>
      <c r="C514" s="8" t="s">
        <v>1000</v>
      </c>
      <c r="D514" s="9" t="str">
        <f aca="false">A514&amp;"|"&amp;B514</f>
        <v>Georgia|Screven County</v>
      </c>
      <c r="E514" s="10" t="n">
        <v>629</v>
      </c>
      <c r="F514" s="10" t="n">
        <v>1303</v>
      </c>
      <c r="G514" s="10" t="n">
        <v>97</v>
      </c>
      <c r="H514" s="10" t="n">
        <v>17</v>
      </c>
      <c r="I514" s="10" t="n">
        <v>470</v>
      </c>
      <c r="J514" s="10" t="n">
        <v>53017</v>
      </c>
      <c r="K514" s="11" t="n">
        <v>14057</v>
      </c>
      <c r="L514" s="12" t="n">
        <f aca="false">IF(COUNT(F514,G514)=2,F514+G514,"")</f>
        <v>1400</v>
      </c>
      <c r="M514" s="12" t="n">
        <f aca="false">IF(COUNT(E514,H514)=2,E514+H514,"")</f>
        <v>646</v>
      </c>
    </row>
    <row r="515" customFormat="false" ht="15" hidden="false" customHeight="false" outlineLevel="0" collapsed="false">
      <c r="A515" s="7" t="s">
        <v>794</v>
      </c>
      <c r="B515" s="7" t="s">
        <v>775</v>
      </c>
      <c r="C515" s="8" t="s">
        <v>1001</v>
      </c>
      <c r="D515" s="9" t="str">
        <f aca="false">A515&amp;"|"&amp;B515</f>
        <v>Georgia|Seminole County</v>
      </c>
      <c r="E515" s="10" t="n">
        <v>819</v>
      </c>
      <c r="F515" s="10" t="n">
        <v>1167</v>
      </c>
      <c r="G515" s="10" t="n">
        <v>97</v>
      </c>
      <c r="H515" s="10" t="n">
        <v>17</v>
      </c>
      <c r="I515" s="10" t="n">
        <v>470</v>
      </c>
      <c r="J515" s="10" t="n">
        <v>49559</v>
      </c>
      <c r="K515" s="11" t="n">
        <v>9117</v>
      </c>
      <c r="L515" s="12" t="n">
        <f aca="false">IF(COUNT(F515,G515)=2,F515+G515,"")</f>
        <v>1264</v>
      </c>
      <c r="M515" s="12" t="n">
        <f aca="false">IF(COUNT(E515,H515)=2,E515+H515,"")</f>
        <v>836</v>
      </c>
    </row>
    <row r="516" customFormat="false" ht="15" hidden="false" customHeight="false" outlineLevel="0" collapsed="false">
      <c r="A516" s="7" t="s">
        <v>794</v>
      </c>
      <c r="B516" s="7" t="s">
        <v>1002</v>
      </c>
      <c r="C516" s="8" t="s">
        <v>1003</v>
      </c>
      <c r="D516" s="9" t="str">
        <f aca="false">A516&amp;"|"&amp;B516</f>
        <v>Georgia|Spalding County</v>
      </c>
      <c r="E516" s="10" t="n">
        <v>1053</v>
      </c>
      <c r="F516" s="10" t="n">
        <v>1396</v>
      </c>
      <c r="G516" s="10" t="n">
        <v>110</v>
      </c>
      <c r="H516" s="10" t="n">
        <v>17</v>
      </c>
      <c r="I516" s="10" t="n">
        <v>620</v>
      </c>
      <c r="J516" s="10" t="n">
        <v>60217</v>
      </c>
      <c r="K516" s="11" t="n">
        <v>68215</v>
      </c>
      <c r="L516" s="12" t="n">
        <f aca="false">IF(COUNT(F516,G516)=2,F516+G516,"")</f>
        <v>1506</v>
      </c>
      <c r="M516" s="12" t="n">
        <f aca="false">IF(COUNT(E516,H516)=2,E516+H516,"")</f>
        <v>1070</v>
      </c>
    </row>
    <row r="517" customFormat="false" ht="15" hidden="false" customHeight="false" outlineLevel="0" collapsed="false">
      <c r="A517" s="7" t="s">
        <v>794</v>
      </c>
      <c r="B517" s="7" t="s">
        <v>1004</v>
      </c>
      <c r="C517" s="8" t="s">
        <v>1005</v>
      </c>
      <c r="D517" s="9" t="str">
        <f aca="false">A517&amp;"|"&amp;B517</f>
        <v>Georgia|Stephens County</v>
      </c>
      <c r="E517" s="10" t="n">
        <v>817</v>
      </c>
      <c r="F517" s="10" t="n">
        <v>1172</v>
      </c>
      <c r="G517" s="10" t="n">
        <v>97</v>
      </c>
      <c r="H517" s="10" t="n">
        <v>17</v>
      </c>
      <c r="I517" s="10" t="n">
        <v>470</v>
      </c>
      <c r="J517" s="10" t="n">
        <v>52264</v>
      </c>
      <c r="K517" s="11" t="n">
        <v>26842</v>
      </c>
      <c r="L517" s="12" t="n">
        <f aca="false">IF(COUNT(F517,G517)=2,F517+G517,"")</f>
        <v>1269</v>
      </c>
      <c r="M517" s="12" t="n">
        <f aca="false">IF(COUNT(E517,H517)=2,E517+H517,"")</f>
        <v>834</v>
      </c>
    </row>
    <row r="518" customFormat="false" ht="15" hidden="false" customHeight="false" outlineLevel="0" collapsed="false">
      <c r="A518" s="7" t="s">
        <v>794</v>
      </c>
      <c r="B518" s="7" t="s">
        <v>1006</v>
      </c>
      <c r="C518" s="8" t="s">
        <v>1007</v>
      </c>
      <c r="D518" s="9" t="str">
        <f aca="false">A518&amp;"|"&amp;B518</f>
        <v>Georgia|Stewart County</v>
      </c>
      <c r="E518" s="10" t="n">
        <v>588</v>
      </c>
      <c r="F518" s="10" t="n">
        <v>955</v>
      </c>
      <c r="G518" s="10" t="n">
        <v>97</v>
      </c>
      <c r="H518" s="10" t="n">
        <v>17</v>
      </c>
      <c r="I518" s="10" t="n">
        <v>470</v>
      </c>
      <c r="J518" s="10" t="n">
        <v>35000</v>
      </c>
      <c r="K518" s="11" t="n">
        <v>4978</v>
      </c>
      <c r="L518" s="12" t="n">
        <f aca="false">IF(COUNT(F518,G518)=2,F518+G518,"")</f>
        <v>1052</v>
      </c>
      <c r="M518" s="12" t="n">
        <f aca="false">IF(COUNT(E518,H518)=2,E518+H518,"")</f>
        <v>605</v>
      </c>
    </row>
    <row r="519" customFormat="false" ht="15" hidden="false" customHeight="false" outlineLevel="0" collapsed="false">
      <c r="A519" s="7" t="s">
        <v>794</v>
      </c>
      <c r="B519" s="7" t="s">
        <v>173</v>
      </c>
      <c r="C519" s="8" t="s">
        <v>1008</v>
      </c>
      <c r="D519" s="9" t="str">
        <f aca="false">A519&amp;"|"&amp;B519</f>
        <v>Georgia|Sumter County</v>
      </c>
      <c r="E519" s="10" t="n">
        <v>847</v>
      </c>
      <c r="F519" s="10" t="n">
        <v>1248</v>
      </c>
      <c r="G519" s="10" t="n">
        <v>97</v>
      </c>
      <c r="H519" s="10" t="n">
        <v>17</v>
      </c>
      <c r="I519" s="10" t="n">
        <v>470</v>
      </c>
      <c r="J519" s="10" t="n">
        <v>41877</v>
      </c>
      <c r="K519" s="11" t="n">
        <v>29174</v>
      </c>
      <c r="L519" s="12" t="n">
        <f aca="false">IF(COUNT(F519,G519)=2,F519+G519,"")</f>
        <v>1345</v>
      </c>
      <c r="M519" s="12" t="n">
        <f aca="false">IF(COUNT(E519,H519)=2,E519+H519,"")</f>
        <v>864</v>
      </c>
    </row>
    <row r="520" customFormat="false" ht="15" hidden="false" customHeight="false" outlineLevel="0" collapsed="false">
      <c r="A520" s="7" t="s">
        <v>794</v>
      </c>
      <c r="B520" s="7" t="s">
        <v>1009</v>
      </c>
      <c r="C520" s="8" t="s">
        <v>1010</v>
      </c>
      <c r="D520" s="9" t="str">
        <f aca="false">A520&amp;"|"&amp;B520</f>
        <v>Georgia|Talbot County</v>
      </c>
      <c r="E520" s="10" t="n">
        <v>950</v>
      </c>
      <c r="F520" s="10" t="n">
        <v>1405</v>
      </c>
      <c r="G520" s="10" t="n">
        <v>99</v>
      </c>
      <c r="H520" s="10" t="n">
        <v>17</v>
      </c>
      <c r="I520" s="10" t="n">
        <v>470</v>
      </c>
      <c r="J520" s="10" t="n">
        <v>45098</v>
      </c>
      <c r="K520" s="11" t="n">
        <v>5753</v>
      </c>
      <c r="L520" s="12" t="n">
        <f aca="false">IF(COUNT(F520,G520)=2,F520+G520,"")</f>
        <v>1504</v>
      </c>
      <c r="M520" s="12" t="n">
        <f aca="false">IF(COUNT(E520,H520)=2,E520+H520,"")</f>
        <v>967</v>
      </c>
    </row>
    <row r="521" customFormat="false" ht="15" hidden="false" customHeight="false" outlineLevel="0" collapsed="false">
      <c r="A521" s="7" t="s">
        <v>794</v>
      </c>
      <c r="B521" s="7" t="s">
        <v>1011</v>
      </c>
      <c r="C521" s="8" t="s">
        <v>1012</v>
      </c>
      <c r="D521" s="9" t="str">
        <f aca="false">A521&amp;"|"&amp;B521</f>
        <v>Georgia|Taliaferro County</v>
      </c>
      <c r="E521" s="10" t="n">
        <v>715</v>
      </c>
      <c r="F521" s="10" t="n">
        <v>1130</v>
      </c>
      <c r="G521" s="10" t="n">
        <v>97</v>
      </c>
      <c r="H521" s="10" t="n">
        <v>17</v>
      </c>
      <c r="I521" s="10" t="n">
        <v>470</v>
      </c>
      <c r="J521" s="10" t="n">
        <v>48036</v>
      </c>
      <c r="K521" s="11" t="n">
        <v>1740</v>
      </c>
      <c r="L521" s="12" t="n">
        <f aca="false">IF(COUNT(F521,G521)=2,F521+G521,"")</f>
        <v>1227</v>
      </c>
      <c r="M521" s="12" t="n">
        <f aca="false">IF(COUNT(E521,H521)=2,E521+H521,"")</f>
        <v>732</v>
      </c>
    </row>
    <row r="522" customFormat="false" ht="15" hidden="false" customHeight="false" outlineLevel="0" collapsed="false">
      <c r="A522" s="7" t="s">
        <v>794</v>
      </c>
      <c r="B522" s="7" t="s">
        <v>1013</v>
      </c>
      <c r="C522" s="8" t="s">
        <v>1014</v>
      </c>
      <c r="D522" s="9" t="str">
        <f aca="false">A522&amp;"|"&amp;B522</f>
        <v>Georgia|Tattnall County</v>
      </c>
      <c r="E522" s="10" t="n">
        <v>660</v>
      </c>
      <c r="F522" s="10" t="n">
        <v>1236</v>
      </c>
      <c r="G522" s="10" t="n">
        <v>97</v>
      </c>
      <c r="H522" s="10" t="n">
        <v>17</v>
      </c>
      <c r="I522" s="10" t="n">
        <v>470</v>
      </c>
      <c r="J522" s="10" t="n">
        <v>52351</v>
      </c>
      <c r="K522" s="11" t="n">
        <v>24215</v>
      </c>
      <c r="L522" s="12" t="n">
        <f aca="false">IF(COUNT(F522,G522)=2,F522+G522,"")</f>
        <v>1333</v>
      </c>
      <c r="M522" s="12" t="n">
        <f aca="false">IF(COUNT(E522,H522)=2,E522+H522,"")</f>
        <v>677</v>
      </c>
    </row>
    <row r="523" customFormat="false" ht="15" hidden="false" customHeight="false" outlineLevel="0" collapsed="false">
      <c r="A523" s="7" t="s">
        <v>794</v>
      </c>
      <c r="B523" s="7" t="s">
        <v>784</v>
      </c>
      <c r="C523" s="8" t="s">
        <v>1015</v>
      </c>
      <c r="D523" s="9" t="str">
        <f aca="false">A523&amp;"|"&amp;B523</f>
        <v>Georgia|Taylor County</v>
      </c>
      <c r="E523" s="10" t="n">
        <v>665</v>
      </c>
      <c r="F523" s="10" t="n">
        <v>1106</v>
      </c>
      <c r="G523" s="10" t="n">
        <v>97</v>
      </c>
      <c r="H523" s="10" t="n">
        <v>17</v>
      </c>
      <c r="I523" s="10" t="n">
        <v>470</v>
      </c>
      <c r="J523" s="10" t="n">
        <v>41743</v>
      </c>
      <c r="K523" s="11" t="n">
        <v>7786</v>
      </c>
      <c r="L523" s="12" t="n">
        <f aca="false">IF(COUNT(F523,G523)=2,F523+G523,"")</f>
        <v>1203</v>
      </c>
      <c r="M523" s="12" t="n">
        <f aca="false">IF(COUNT(E523,H523)=2,E523+H523,"")</f>
        <v>682</v>
      </c>
    </row>
    <row r="524" customFormat="false" ht="15" hidden="false" customHeight="false" outlineLevel="0" collapsed="false">
      <c r="A524" s="7" t="s">
        <v>794</v>
      </c>
      <c r="B524" s="7" t="s">
        <v>1016</v>
      </c>
      <c r="C524" s="8" t="s">
        <v>1017</v>
      </c>
      <c r="D524" s="9" t="str">
        <f aca="false">A524&amp;"|"&amp;B524</f>
        <v>Georgia|Telfair County</v>
      </c>
      <c r="E524" s="10" t="n">
        <v>614</v>
      </c>
      <c r="F524" s="10" t="n">
        <v>1387</v>
      </c>
      <c r="G524" s="10" t="n">
        <v>97</v>
      </c>
      <c r="H524" s="10" t="n">
        <v>17</v>
      </c>
      <c r="I524" s="10" t="n">
        <v>470</v>
      </c>
      <c r="J524" s="10" t="n">
        <v>44948</v>
      </c>
      <c r="K524" s="11" t="n">
        <v>12174</v>
      </c>
      <c r="L524" s="12" t="n">
        <f aca="false">IF(COUNT(F524,G524)=2,F524+G524,"")</f>
        <v>1484</v>
      </c>
      <c r="M524" s="12" t="n">
        <f aca="false">IF(COUNT(E524,H524)=2,E524+H524,"")</f>
        <v>631</v>
      </c>
    </row>
    <row r="525" customFormat="false" ht="15" hidden="false" customHeight="false" outlineLevel="0" collapsed="false">
      <c r="A525" s="7" t="s">
        <v>794</v>
      </c>
      <c r="B525" s="7" t="s">
        <v>1018</v>
      </c>
      <c r="C525" s="8" t="s">
        <v>1019</v>
      </c>
      <c r="D525" s="9" t="str">
        <f aca="false">A525&amp;"|"&amp;B525</f>
        <v>Georgia|Terrell County</v>
      </c>
      <c r="E525" s="10" t="n">
        <v>727</v>
      </c>
      <c r="F525" s="10" t="n">
        <v>1164</v>
      </c>
      <c r="G525" s="10" t="n">
        <v>97</v>
      </c>
      <c r="H525" s="10" t="n">
        <v>17</v>
      </c>
      <c r="I525" s="10" t="n">
        <v>470</v>
      </c>
      <c r="J525" s="10" t="n">
        <v>43812</v>
      </c>
      <c r="K525" s="11" t="n">
        <v>8941</v>
      </c>
      <c r="L525" s="12" t="n">
        <f aca="false">IF(COUNT(F525,G525)=2,F525+G525,"")</f>
        <v>1261</v>
      </c>
      <c r="M525" s="12" t="n">
        <f aca="false">IF(COUNT(E525,H525)=2,E525+H525,"")</f>
        <v>744</v>
      </c>
    </row>
    <row r="526" customFormat="false" ht="15" hidden="false" customHeight="false" outlineLevel="0" collapsed="false">
      <c r="A526" s="7" t="s">
        <v>794</v>
      </c>
      <c r="B526" s="7" t="s">
        <v>1020</v>
      </c>
      <c r="C526" s="8" t="s">
        <v>1021</v>
      </c>
      <c r="D526" s="9" t="str">
        <f aca="false">A526&amp;"|"&amp;B526</f>
        <v>Georgia|Thomas County</v>
      </c>
      <c r="E526" s="10" t="n">
        <v>996</v>
      </c>
      <c r="F526" s="10" t="n">
        <v>1450</v>
      </c>
      <c r="G526" s="10" t="n">
        <v>104</v>
      </c>
      <c r="H526" s="10" t="n">
        <v>17</v>
      </c>
      <c r="I526" s="10" t="n">
        <v>470</v>
      </c>
      <c r="J526" s="10" t="n">
        <v>60140</v>
      </c>
      <c r="K526" s="11" t="n">
        <v>45696</v>
      </c>
      <c r="L526" s="12" t="n">
        <f aca="false">IF(COUNT(F526,G526)=2,F526+G526,"")</f>
        <v>1554</v>
      </c>
      <c r="M526" s="12" t="n">
        <f aca="false">IF(COUNT(E526,H526)=2,E526+H526,"")</f>
        <v>1013</v>
      </c>
    </row>
    <row r="527" customFormat="false" ht="15" hidden="false" customHeight="false" outlineLevel="0" collapsed="false">
      <c r="A527" s="7" t="s">
        <v>794</v>
      </c>
      <c r="B527" s="7" t="s">
        <v>1022</v>
      </c>
      <c r="C527" s="8" t="s">
        <v>1023</v>
      </c>
      <c r="D527" s="9" t="str">
        <f aca="false">A527&amp;"|"&amp;B527</f>
        <v>Georgia|Tift County</v>
      </c>
      <c r="E527" s="10" t="n">
        <v>799</v>
      </c>
      <c r="F527" s="10" t="n">
        <v>1263</v>
      </c>
      <c r="G527" s="10" t="n">
        <v>97</v>
      </c>
      <c r="H527" s="10" t="n">
        <v>17</v>
      </c>
      <c r="I527" s="10" t="n">
        <v>620</v>
      </c>
      <c r="J527" s="10" t="n">
        <v>53165</v>
      </c>
      <c r="K527" s="11" t="n">
        <v>41322</v>
      </c>
      <c r="L527" s="12" t="n">
        <f aca="false">IF(COUNT(F527,G527)=2,F527+G527,"")</f>
        <v>1360</v>
      </c>
      <c r="M527" s="12" t="n">
        <f aca="false">IF(COUNT(E527,H527)=2,E527+H527,"")</f>
        <v>816</v>
      </c>
    </row>
    <row r="528" customFormat="false" ht="15" hidden="false" customHeight="false" outlineLevel="0" collapsed="false">
      <c r="A528" s="7" t="s">
        <v>794</v>
      </c>
      <c r="B528" s="7" t="s">
        <v>1024</v>
      </c>
      <c r="C528" s="8" t="s">
        <v>1025</v>
      </c>
      <c r="D528" s="9" t="str">
        <f aca="false">A528&amp;"|"&amp;B528</f>
        <v>Georgia|Toombs County</v>
      </c>
      <c r="E528" s="10" t="n">
        <v>714</v>
      </c>
      <c r="F528" s="10" t="n">
        <v>1206</v>
      </c>
      <c r="G528" s="10" t="n">
        <v>97</v>
      </c>
      <c r="H528" s="10" t="n">
        <v>17</v>
      </c>
      <c r="I528" s="10" t="n">
        <v>470</v>
      </c>
      <c r="J528" s="10" t="n">
        <v>54130</v>
      </c>
      <c r="K528" s="11" t="n">
        <v>26943</v>
      </c>
      <c r="L528" s="12" t="n">
        <f aca="false">IF(COUNT(F528,G528)=2,F528+G528,"")</f>
        <v>1303</v>
      </c>
      <c r="M528" s="12" t="n">
        <f aca="false">IF(COUNT(E528,H528)=2,E528+H528,"")</f>
        <v>731</v>
      </c>
    </row>
    <row r="529" customFormat="false" ht="15" hidden="false" customHeight="false" outlineLevel="0" collapsed="false">
      <c r="A529" s="7" t="s">
        <v>794</v>
      </c>
      <c r="B529" s="7" t="s">
        <v>1026</v>
      </c>
      <c r="C529" s="8" t="s">
        <v>1027</v>
      </c>
      <c r="D529" s="9" t="str">
        <f aca="false">A529&amp;"|"&amp;B529</f>
        <v>Georgia|Towns County</v>
      </c>
      <c r="E529" s="10" t="n">
        <v>822</v>
      </c>
      <c r="F529" s="10" t="n">
        <v>1426</v>
      </c>
      <c r="G529" s="10" t="n">
        <v>97</v>
      </c>
      <c r="H529" s="10" t="n">
        <v>17</v>
      </c>
      <c r="I529" s="10" t="n">
        <v>470</v>
      </c>
      <c r="J529" s="10" t="n">
        <v>58400</v>
      </c>
      <c r="K529" s="11" t="n">
        <v>12739</v>
      </c>
      <c r="L529" s="12" t="n">
        <f aca="false">IF(COUNT(F529,G529)=2,F529+G529,"")</f>
        <v>1523</v>
      </c>
      <c r="M529" s="12" t="n">
        <f aca="false">IF(COUNT(E529,H529)=2,E529+H529,"")</f>
        <v>839</v>
      </c>
    </row>
    <row r="530" customFormat="false" ht="15" hidden="false" customHeight="false" outlineLevel="0" collapsed="false">
      <c r="A530" s="7" t="s">
        <v>794</v>
      </c>
      <c r="B530" s="7" t="s">
        <v>1028</v>
      </c>
      <c r="C530" s="8" t="s">
        <v>1029</v>
      </c>
      <c r="D530" s="9" t="str">
        <f aca="false">A530&amp;"|"&amp;B530</f>
        <v>Georgia|Treutlen County</v>
      </c>
      <c r="E530" s="10" t="n">
        <v>668</v>
      </c>
      <c r="F530" s="10" t="n">
        <v>1134</v>
      </c>
      <c r="G530" s="10" t="n">
        <v>97</v>
      </c>
      <c r="H530" s="10" t="n">
        <v>17</v>
      </c>
      <c r="I530" s="10" t="n">
        <v>470</v>
      </c>
      <c r="J530" s="10" t="n">
        <v>43750</v>
      </c>
      <c r="K530" s="11" t="n">
        <v>6387</v>
      </c>
      <c r="L530" s="12" t="n">
        <f aca="false">IF(COUNT(F530,G530)=2,F530+G530,"")</f>
        <v>1231</v>
      </c>
      <c r="M530" s="12" t="n">
        <f aca="false">IF(COUNT(E530,H530)=2,E530+H530,"")</f>
        <v>685</v>
      </c>
    </row>
    <row r="531" customFormat="false" ht="15" hidden="false" customHeight="false" outlineLevel="0" collapsed="false">
      <c r="A531" s="7" t="s">
        <v>794</v>
      </c>
      <c r="B531" s="7" t="s">
        <v>1030</v>
      </c>
      <c r="C531" s="8" t="s">
        <v>1031</v>
      </c>
      <c r="D531" s="9" t="str">
        <f aca="false">A531&amp;"|"&amp;B531</f>
        <v>Georgia|Troup County</v>
      </c>
      <c r="E531" s="10" t="n">
        <v>1044</v>
      </c>
      <c r="F531" s="10" t="n">
        <v>1454</v>
      </c>
      <c r="G531" s="10" t="n">
        <v>109</v>
      </c>
      <c r="H531" s="10" t="n">
        <v>17</v>
      </c>
      <c r="I531" s="10" t="n">
        <v>620</v>
      </c>
      <c r="J531" s="10" t="n">
        <v>54905</v>
      </c>
      <c r="K531" s="11" t="n">
        <v>69821</v>
      </c>
      <c r="L531" s="12" t="n">
        <f aca="false">IF(COUNT(F531,G531)=2,F531+G531,"")</f>
        <v>1563</v>
      </c>
      <c r="M531" s="12" t="n">
        <f aca="false">IF(COUNT(E531,H531)=2,E531+H531,"")</f>
        <v>1061</v>
      </c>
    </row>
    <row r="532" customFormat="false" ht="15" hidden="false" customHeight="false" outlineLevel="0" collapsed="false">
      <c r="A532" s="7" t="s">
        <v>794</v>
      </c>
      <c r="B532" s="7" t="s">
        <v>1032</v>
      </c>
      <c r="C532" s="8" t="s">
        <v>1033</v>
      </c>
      <c r="D532" s="9" t="str">
        <f aca="false">A532&amp;"|"&amp;B532</f>
        <v>Georgia|Turner County</v>
      </c>
      <c r="E532" s="10" t="n">
        <v>655</v>
      </c>
      <c r="F532" s="10" t="n">
        <v>1234</v>
      </c>
      <c r="G532" s="10" t="n">
        <v>97</v>
      </c>
      <c r="H532" s="10" t="n">
        <v>17</v>
      </c>
      <c r="I532" s="10" t="n">
        <v>470</v>
      </c>
      <c r="J532" s="10" t="n">
        <v>39565</v>
      </c>
      <c r="K532" s="11" t="n">
        <v>8915</v>
      </c>
      <c r="L532" s="12" t="n">
        <f aca="false">IF(COUNT(F532,G532)=2,F532+G532,"")</f>
        <v>1331</v>
      </c>
      <c r="M532" s="12" t="n">
        <f aca="false">IF(COUNT(E532,H532)=2,E532+H532,"")</f>
        <v>672</v>
      </c>
    </row>
    <row r="533" customFormat="false" ht="15" hidden="false" customHeight="false" outlineLevel="0" collapsed="false">
      <c r="A533" s="7" t="s">
        <v>794</v>
      </c>
      <c r="B533" s="7" t="s">
        <v>1034</v>
      </c>
      <c r="C533" s="8" t="s">
        <v>1035</v>
      </c>
      <c r="D533" s="9" t="str">
        <f aca="false">A533&amp;"|"&amp;B533</f>
        <v>Georgia|Twiggs County</v>
      </c>
      <c r="E533" s="10" t="n">
        <v>618</v>
      </c>
      <c r="F533" s="10" t="n">
        <v>1147</v>
      </c>
      <c r="G533" s="10" t="n">
        <v>97</v>
      </c>
      <c r="H533" s="10" t="n">
        <v>17</v>
      </c>
      <c r="I533" s="10" t="n">
        <v>470</v>
      </c>
      <c r="J533" s="10" t="n">
        <v>55439</v>
      </c>
      <c r="K533" s="11" t="n">
        <v>7869</v>
      </c>
      <c r="L533" s="12" t="n">
        <f aca="false">IF(COUNT(F533,G533)=2,F533+G533,"")</f>
        <v>1244</v>
      </c>
      <c r="M533" s="12" t="n">
        <f aca="false">IF(COUNT(E533,H533)=2,E533+H533,"")</f>
        <v>635</v>
      </c>
    </row>
    <row r="534" customFormat="false" ht="15" hidden="false" customHeight="false" outlineLevel="0" collapsed="false">
      <c r="A534" s="7" t="s">
        <v>794</v>
      </c>
      <c r="B534" s="7" t="s">
        <v>403</v>
      </c>
      <c r="C534" s="8" t="s">
        <v>1036</v>
      </c>
      <c r="D534" s="9" t="str">
        <f aca="false">A534&amp;"|"&amp;B534</f>
        <v>Georgia|Union County</v>
      </c>
      <c r="E534" s="10" t="n">
        <v>842</v>
      </c>
      <c r="F534" s="10" t="n">
        <v>1488</v>
      </c>
      <c r="G534" s="10" t="n">
        <v>97</v>
      </c>
      <c r="H534" s="10" t="n">
        <v>17</v>
      </c>
      <c r="I534" s="10" t="n">
        <v>470</v>
      </c>
      <c r="J534" s="10" t="n">
        <v>65697</v>
      </c>
      <c r="K534" s="11" t="n">
        <v>25598</v>
      </c>
      <c r="L534" s="12" t="n">
        <f aca="false">IF(COUNT(F534,G534)=2,F534+G534,"")</f>
        <v>1585</v>
      </c>
      <c r="M534" s="12" t="n">
        <f aca="false">IF(COUNT(E534,H534)=2,E534+H534,"")</f>
        <v>859</v>
      </c>
    </row>
    <row r="535" customFormat="false" ht="15" hidden="false" customHeight="false" outlineLevel="0" collapsed="false">
      <c r="A535" s="7" t="s">
        <v>794</v>
      </c>
      <c r="B535" s="7" t="s">
        <v>1037</v>
      </c>
      <c r="C535" s="8" t="s">
        <v>1038</v>
      </c>
      <c r="D535" s="9" t="str">
        <f aca="false">A535&amp;"|"&amp;B535</f>
        <v>Georgia|Upson County</v>
      </c>
      <c r="E535" s="10" t="n">
        <v>779</v>
      </c>
      <c r="F535" s="10" t="n">
        <v>1215</v>
      </c>
      <c r="G535" s="10" t="n">
        <v>97</v>
      </c>
      <c r="H535" s="10" t="n">
        <v>17</v>
      </c>
      <c r="I535" s="10" t="n">
        <v>470</v>
      </c>
      <c r="J535" s="10" t="n">
        <v>50904</v>
      </c>
      <c r="K535" s="11" t="n">
        <v>27856</v>
      </c>
      <c r="L535" s="12" t="n">
        <f aca="false">IF(COUNT(F535,G535)=2,F535+G535,"")</f>
        <v>1312</v>
      </c>
      <c r="M535" s="12" t="n">
        <f aca="false">IF(COUNT(E535,H535)=2,E535+H535,"")</f>
        <v>796</v>
      </c>
    </row>
    <row r="536" customFormat="false" ht="15" hidden="false" customHeight="false" outlineLevel="0" collapsed="false">
      <c r="A536" s="7" t="s">
        <v>794</v>
      </c>
      <c r="B536" s="7" t="s">
        <v>181</v>
      </c>
      <c r="C536" s="8" t="s">
        <v>1039</v>
      </c>
      <c r="D536" s="9" t="str">
        <f aca="false">A536&amp;"|"&amp;B536</f>
        <v>Georgia|Walker County</v>
      </c>
      <c r="E536" s="10" t="n">
        <v>867</v>
      </c>
      <c r="F536" s="10" t="n">
        <v>1307</v>
      </c>
      <c r="G536" s="10" t="n">
        <v>97</v>
      </c>
      <c r="H536" s="10" t="n">
        <v>17</v>
      </c>
      <c r="I536" s="10" t="n">
        <v>470</v>
      </c>
      <c r="J536" s="10" t="n">
        <v>55887</v>
      </c>
      <c r="K536" s="11" t="n">
        <v>68449</v>
      </c>
      <c r="L536" s="12" t="n">
        <f aca="false">IF(COUNT(F536,G536)=2,F536+G536,"")</f>
        <v>1404</v>
      </c>
      <c r="M536" s="12" t="n">
        <f aca="false">IF(COUNT(E536,H536)=2,E536+H536,"")</f>
        <v>884</v>
      </c>
    </row>
    <row r="537" customFormat="false" ht="15" hidden="false" customHeight="false" outlineLevel="0" collapsed="false">
      <c r="A537" s="7" t="s">
        <v>794</v>
      </c>
      <c r="B537" s="7" t="s">
        <v>791</v>
      </c>
      <c r="C537" s="8" t="s">
        <v>1040</v>
      </c>
      <c r="D537" s="9" t="str">
        <f aca="false">A537&amp;"|"&amp;B537</f>
        <v>Georgia|Walton County</v>
      </c>
      <c r="E537" s="10" t="n">
        <v>1231</v>
      </c>
      <c r="F537" s="10" t="n">
        <v>1748</v>
      </c>
      <c r="G537" s="10" t="n">
        <v>129</v>
      </c>
      <c r="H537" s="10" t="n">
        <v>17</v>
      </c>
      <c r="I537" s="10" t="n">
        <v>620</v>
      </c>
      <c r="J537" s="10" t="n">
        <v>82381</v>
      </c>
      <c r="K537" s="11" t="n">
        <v>100361</v>
      </c>
      <c r="L537" s="12" t="n">
        <f aca="false">IF(COUNT(F537,G537)=2,F537+G537,"")</f>
        <v>1877</v>
      </c>
      <c r="M537" s="12" t="n">
        <f aca="false">IF(COUNT(E537,H537)=2,E537+H537,"")</f>
        <v>1248</v>
      </c>
    </row>
    <row r="538" customFormat="false" ht="15" hidden="false" customHeight="false" outlineLevel="0" collapsed="false">
      <c r="A538" s="7" t="s">
        <v>794</v>
      </c>
      <c r="B538" s="7" t="s">
        <v>1041</v>
      </c>
      <c r="C538" s="8" t="s">
        <v>1042</v>
      </c>
      <c r="D538" s="9" t="str">
        <f aca="false">A538&amp;"|"&amp;B538</f>
        <v>Georgia|Ware County</v>
      </c>
      <c r="E538" s="10" t="n">
        <v>786</v>
      </c>
      <c r="F538" s="10" t="n">
        <v>1112</v>
      </c>
      <c r="G538" s="10" t="n">
        <v>97</v>
      </c>
      <c r="H538" s="10" t="n">
        <v>17</v>
      </c>
      <c r="I538" s="10" t="n">
        <v>470</v>
      </c>
      <c r="J538" s="10" t="n">
        <v>44833</v>
      </c>
      <c r="K538" s="11" t="n">
        <v>35958</v>
      </c>
      <c r="L538" s="12" t="n">
        <f aca="false">IF(COUNT(F538,G538)=2,F538+G538,"")</f>
        <v>1209</v>
      </c>
      <c r="M538" s="12" t="n">
        <f aca="false">IF(COUNT(E538,H538)=2,E538+H538,"")</f>
        <v>803</v>
      </c>
    </row>
    <row r="539" customFormat="false" ht="15" hidden="false" customHeight="false" outlineLevel="0" collapsed="false">
      <c r="A539" s="7" t="s">
        <v>794</v>
      </c>
      <c r="B539" s="7" t="s">
        <v>1043</v>
      </c>
      <c r="C539" s="8" t="s">
        <v>1044</v>
      </c>
      <c r="D539" s="9" t="str">
        <f aca="false">A539&amp;"|"&amp;B539</f>
        <v>Georgia|Warren County</v>
      </c>
      <c r="E539" s="10" t="n">
        <v>676</v>
      </c>
      <c r="F539" s="10" t="n">
        <v>1141</v>
      </c>
      <c r="G539" s="10" t="n">
        <v>97</v>
      </c>
      <c r="H539" s="10" t="n">
        <v>17</v>
      </c>
      <c r="I539" s="10" t="n">
        <v>470</v>
      </c>
      <c r="J539" s="10" t="n">
        <v>46776</v>
      </c>
      <c r="K539" s="11" t="n">
        <v>5175</v>
      </c>
      <c r="L539" s="12" t="n">
        <f aca="false">IF(COUNT(F539,G539)=2,F539+G539,"")</f>
        <v>1238</v>
      </c>
      <c r="M539" s="12" t="n">
        <f aca="false">IF(COUNT(E539,H539)=2,E539+H539,"")</f>
        <v>693</v>
      </c>
    </row>
    <row r="540" customFormat="false" ht="15" hidden="false" customHeight="false" outlineLevel="0" collapsed="false">
      <c r="A540" s="7" t="s">
        <v>794</v>
      </c>
      <c r="B540" s="7" t="s">
        <v>183</v>
      </c>
      <c r="C540" s="8" t="s">
        <v>1045</v>
      </c>
      <c r="D540" s="9" t="str">
        <f aca="false">A540&amp;"|"&amp;B540</f>
        <v>Georgia|Washington County</v>
      </c>
      <c r="E540" s="10" t="n">
        <v>836</v>
      </c>
      <c r="F540" s="10" t="n">
        <v>1292</v>
      </c>
      <c r="G540" s="10" t="n">
        <v>97</v>
      </c>
      <c r="H540" s="10" t="n">
        <v>17</v>
      </c>
      <c r="I540" s="10" t="n">
        <v>470</v>
      </c>
      <c r="J540" s="10" t="n">
        <v>44009</v>
      </c>
      <c r="K540" s="11" t="n">
        <v>19893</v>
      </c>
      <c r="L540" s="12" t="n">
        <f aca="false">IF(COUNT(F540,G540)=2,F540+G540,"")</f>
        <v>1389</v>
      </c>
      <c r="M540" s="12" t="n">
        <f aca="false">IF(COUNT(E540,H540)=2,E540+H540,"")</f>
        <v>853</v>
      </c>
    </row>
    <row r="541" customFormat="false" ht="15" hidden="false" customHeight="false" outlineLevel="0" collapsed="false">
      <c r="A541" s="7" t="s">
        <v>794</v>
      </c>
      <c r="B541" s="7" t="s">
        <v>1046</v>
      </c>
      <c r="C541" s="8" t="s">
        <v>1047</v>
      </c>
      <c r="D541" s="9" t="str">
        <f aca="false">A541&amp;"|"&amp;B541</f>
        <v>Georgia|Wayne County</v>
      </c>
      <c r="E541" s="10" t="n">
        <v>839</v>
      </c>
      <c r="F541" s="10" t="n">
        <v>1294</v>
      </c>
      <c r="G541" s="10" t="n">
        <v>97</v>
      </c>
      <c r="H541" s="10" t="n">
        <v>17</v>
      </c>
      <c r="I541" s="10" t="n">
        <v>470</v>
      </c>
      <c r="J541" s="10" t="n">
        <v>49562</v>
      </c>
      <c r="K541" s="11" t="n">
        <v>30519</v>
      </c>
      <c r="L541" s="12" t="n">
        <f aca="false">IF(COUNT(F541,G541)=2,F541+G541,"")</f>
        <v>1391</v>
      </c>
      <c r="M541" s="12" t="n">
        <f aca="false">IF(COUNT(E541,H541)=2,E541+H541,"")</f>
        <v>856</v>
      </c>
    </row>
    <row r="542" customFormat="false" ht="15" hidden="false" customHeight="false" outlineLevel="0" collapsed="false">
      <c r="A542" s="7" t="s">
        <v>794</v>
      </c>
      <c r="B542" s="7" t="s">
        <v>1048</v>
      </c>
      <c r="C542" s="8" t="s">
        <v>1049</v>
      </c>
      <c r="D542" s="9" t="str">
        <f aca="false">A542&amp;"|"&amp;B542</f>
        <v>Georgia|Webster County</v>
      </c>
      <c r="E542" s="10" t="n">
        <v>663</v>
      </c>
      <c r="F542" s="10" t="n">
        <v>1189</v>
      </c>
      <c r="G542" s="10" t="n">
        <v>97</v>
      </c>
      <c r="H542" s="10" t="n">
        <v>17</v>
      </c>
      <c r="I542" s="10" t="n">
        <v>470</v>
      </c>
      <c r="J542" s="10" t="n">
        <v>40764</v>
      </c>
      <c r="K542" s="11" t="n">
        <v>2348</v>
      </c>
      <c r="L542" s="12" t="n">
        <f aca="false">IF(COUNT(F542,G542)=2,F542+G542,"")</f>
        <v>1286</v>
      </c>
      <c r="M542" s="12" t="n">
        <f aca="false">IF(COUNT(E542,H542)=2,E542+H542,"")</f>
        <v>680</v>
      </c>
    </row>
    <row r="543" customFormat="false" ht="15" hidden="false" customHeight="false" outlineLevel="0" collapsed="false">
      <c r="A543" s="7" t="s">
        <v>794</v>
      </c>
      <c r="B543" s="7" t="s">
        <v>1050</v>
      </c>
      <c r="C543" s="8" t="s">
        <v>1051</v>
      </c>
      <c r="D543" s="9" t="str">
        <f aca="false">A543&amp;"|"&amp;B543</f>
        <v>Georgia|Wheeler County</v>
      </c>
      <c r="E543" s="10" t="n">
        <v>551</v>
      </c>
      <c r="F543" s="10" t="n">
        <v>920</v>
      </c>
      <c r="G543" s="10" t="n">
        <v>97</v>
      </c>
      <c r="H543" s="10" t="n">
        <v>17</v>
      </c>
      <c r="I543" s="10" t="n">
        <v>470</v>
      </c>
      <c r="J543" s="10" t="n">
        <v>45262</v>
      </c>
      <c r="K543" s="11" t="n">
        <v>7434</v>
      </c>
      <c r="L543" s="12" t="n">
        <f aca="false">IF(COUNT(F543,G543)=2,F543+G543,"")</f>
        <v>1017</v>
      </c>
      <c r="M543" s="12" t="n">
        <f aca="false">IF(COUNT(E543,H543)=2,E543+H543,"")</f>
        <v>568</v>
      </c>
    </row>
    <row r="544" customFormat="false" ht="15" hidden="false" customHeight="false" outlineLevel="0" collapsed="false">
      <c r="A544" s="7" t="s">
        <v>794</v>
      </c>
      <c r="B544" s="7" t="s">
        <v>408</v>
      </c>
      <c r="C544" s="8" t="s">
        <v>1052</v>
      </c>
      <c r="D544" s="9" t="str">
        <f aca="false">A544&amp;"|"&amp;B544</f>
        <v>Georgia|White County</v>
      </c>
      <c r="E544" s="10" t="n">
        <v>1015</v>
      </c>
      <c r="F544" s="10" t="n">
        <v>1474</v>
      </c>
      <c r="G544" s="10" t="n">
        <v>106</v>
      </c>
      <c r="H544" s="10" t="n">
        <v>17</v>
      </c>
      <c r="I544" s="10" t="n">
        <v>470</v>
      </c>
      <c r="J544" s="10" t="n">
        <v>69747</v>
      </c>
      <c r="K544" s="11" t="n">
        <v>28454</v>
      </c>
      <c r="L544" s="12" t="n">
        <f aca="false">IF(COUNT(F544,G544)=2,F544+G544,"")</f>
        <v>1580</v>
      </c>
      <c r="M544" s="12" t="n">
        <f aca="false">IF(COUNT(E544,H544)=2,E544+H544,"")</f>
        <v>1032</v>
      </c>
    </row>
    <row r="545" customFormat="false" ht="15" hidden="false" customHeight="false" outlineLevel="0" collapsed="false">
      <c r="A545" s="7" t="s">
        <v>794</v>
      </c>
      <c r="B545" s="7" t="s">
        <v>1053</v>
      </c>
      <c r="C545" s="8" t="s">
        <v>1054</v>
      </c>
      <c r="D545" s="9" t="str">
        <f aca="false">A545&amp;"|"&amp;B545</f>
        <v>Georgia|Whitfield County</v>
      </c>
      <c r="E545" s="10" t="n">
        <v>907</v>
      </c>
      <c r="F545" s="10" t="n">
        <v>1324</v>
      </c>
      <c r="G545" s="10" t="n">
        <v>97</v>
      </c>
      <c r="H545" s="10" t="n">
        <v>17</v>
      </c>
      <c r="I545" s="10" t="n">
        <v>620</v>
      </c>
      <c r="J545" s="10" t="n">
        <v>64262</v>
      </c>
      <c r="K545" s="11" t="n">
        <v>103118</v>
      </c>
      <c r="L545" s="12" t="n">
        <f aca="false">IF(COUNT(F545,G545)=2,F545+G545,"")</f>
        <v>1421</v>
      </c>
      <c r="M545" s="12" t="n">
        <f aca="false">IF(COUNT(E545,H545)=2,E545+H545,"")</f>
        <v>924</v>
      </c>
    </row>
    <row r="546" customFormat="false" ht="15" hidden="false" customHeight="false" outlineLevel="0" collapsed="false">
      <c r="A546" s="7" t="s">
        <v>794</v>
      </c>
      <c r="B546" s="7" t="s">
        <v>185</v>
      </c>
      <c r="C546" s="8" t="s">
        <v>1055</v>
      </c>
      <c r="D546" s="9" t="str">
        <f aca="false">A546&amp;"|"&amp;B546</f>
        <v>Georgia|Wilcox County</v>
      </c>
      <c r="E546" s="10" t="n">
        <v>612</v>
      </c>
      <c r="F546" s="10" t="n">
        <v>1245</v>
      </c>
      <c r="G546" s="10" t="n">
        <v>97</v>
      </c>
      <c r="H546" s="10" t="n">
        <v>17</v>
      </c>
      <c r="I546" s="10" t="n">
        <v>470</v>
      </c>
      <c r="J546" s="10" t="n">
        <v>48036</v>
      </c>
      <c r="K546" s="11" t="n">
        <v>8784</v>
      </c>
      <c r="L546" s="12" t="n">
        <f aca="false">IF(COUNT(F546,G546)=2,F546+G546,"")</f>
        <v>1342</v>
      </c>
      <c r="M546" s="12" t="n">
        <f aca="false">IF(COUNT(E546,H546)=2,E546+H546,"")</f>
        <v>629</v>
      </c>
    </row>
    <row r="547" customFormat="false" ht="15" hidden="false" customHeight="false" outlineLevel="0" collapsed="false">
      <c r="A547" s="7" t="s">
        <v>794</v>
      </c>
      <c r="B547" s="7" t="s">
        <v>1056</v>
      </c>
      <c r="C547" s="8" t="s">
        <v>1057</v>
      </c>
      <c r="D547" s="9" t="str">
        <f aca="false">A547&amp;"|"&amp;B547</f>
        <v>Georgia|Wilkes County</v>
      </c>
      <c r="E547" s="10" t="n">
        <v>759</v>
      </c>
      <c r="F547" s="10" t="n">
        <v>1251</v>
      </c>
      <c r="G547" s="10" t="n">
        <v>97</v>
      </c>
      <c r="H547" s="10" t="n">
        <v>17</v>
      </c>
      <c r="I547" s="10" t="n">
        <v>470</v>
      </c>
      <c r="J547" s="10" t="n">
        <v>52542</v>
      </c>
      <c r="K547" s="11" t="n">
        <v>9553</v>
      </c>
      <c r="L547" s="12" t="n">
        <f aca="false">IF(COUNT(F547,G547)=2,F547+G547,"")</f>
        <v>1348</v>
      </c>
      <c r="M547" s="12" t="n">
        <f aca="false">IF(COUNT(E547,H547)=2,E547+H547,"")</f>
        <v>776</v>
      </c>
    </row>
    <row r="548" customFormat="false" ht="15" hidden="false" customHeight="false" outlineLevel="0" collapsed="false">
      <c r="A548" s="7" t="s">
        <v>794</v>
      </c>
      <c r="B548" s="7" t="s">
        <v>1058</v>
      </c>
      <c r="C548" s="8" t="s">
        <v>1059</v>
      </c>
      <c r="D548" s="9" t="str">
        <f aca="false">A548&amp;"|"&amp;B548</f>
        <v>Georgia|Wilkinson County</v>
      </c>
      <c r="E548" s="10" t="n">
        <v>766</v>
      </c>
      <c r="F548" s="10" t="n">
        <v>1060</v>
      </c>
      <c r="G548" s="10" t="n">
        <v>97</v>
      </c>
      <c r="H548" s="10" t="n">
        <v>17</v>
      </c>
      <c r="I548" s="10" t="n">
        <v>470</v>
      </c>
      <c r="J548" s="10" t="n">
        <v>46673</v>
      </c>
      <c r="K548" s="11" t="n">
        <v>8795</v>
      </c>
      <c r="L548" s="12" t="n">
        <f aca="false">IF(COUNT(F548,G548)=2,F548+G548,"")</f>
        <v>1157</v>
      </c>
      <c r="M548" s="12" t="n">
        <f aca="false">IF(COUNT(E548,H548)=2,E548+H548,"")</f>
        <v>783</v>
      </c>
    </row>
    <row r="549" customFormat="false" ht="15" hidden="false" customHeight="false" outlineLevel="0" collapsed="false">
      <c r="A549" s="7" t="s">
        <v>794</v>
      </c>
      <c r="B549" s="7" t="s">
        <v>1060</v>
      </c>
      <c r="C549" s="8" t="s">
        <v>1061</v>
      </c>
      <c r="D549" s="9" t="str">
        <f aca="false">A549&amp;"|"&amp;B549</f>
        <v>Georgia|Worth County</v>
      </c>
      <c r="E549" s="10" t="n">
        <v>855</v>
      </c>
      <c r="F549" s="10" t="n">
        <v>1116</v>
      </c>
      <c r="G549" s="10" t="n">
        <v>97</v>
      </c>
      <c r="H549" s="10" t="n">
        <v>17</v>
      </c>
      <c r="I549" s="10" t="n">
        <v>470</v>
      </c>
      <c r="J549" s="10" t="n">
        <v>57201</v>
      </c>
      <c r="K549" s="11" t="n">
        <v>20575</v>
      </c>
      <c r="L549" s="12" t="n">
        <f aca="false">IF(COUNT(F549,G549)=2,F549+G549,"")</f>
        <v>1213</v>
      </c>
      <c r="M549" s="12" t="n">
        <f aca="false">IF(COUNT(E549,H549)=2,E549+H549,"")</f>
        <v>872</v>
      </c>
    </row>
    <row r="550" customFormat="false" ht="15" hidden="false" customHeight="false" outlineLevel="0" collapsed="false">
      <c r="A550" s="7" t="s">
        <v>1062</v>
      </c>
      <c r="B550" s="7" t="s">
        <v>1063</v>
      </c>
      <c r="C550" s="8" t="s">
        <v>1064</v>
      </c>
      <c r="D550" s="9" t="str">
        <f aca="false">A550&amp;"|"&amp;B550</f>
        <v>Hawaii|Hawaii County</v>
      </c>
      <c r="E550" s="10" t="n">
        <v>1411</v>
      </c>
      <c r="F550" s="10" t="n">
        <v>2105</v>
      </c>
      <c r="G550" s="10" t="n">
        <v>87</v>
      </c>
      <c r="H550" s="10" t="n">
        <v>14</v>
      </c>
      <c r="I550" s="10" t="n">
        <v>875</v>
      </c>
      <c r="J550" s="10" t="n">
        <v>77215</v>
      </c>
      <c r="K550" s="11" t="n">
        <v>203684</v>
      </c>
      <c r="L550" s="12" t="n">
        <f aca="false">IF(COUNT(F550,G550)=2,F550+G550,"")</f>
        <v>2192</v>
      </c>
      <c r="M550" s="12" t="n">
        <f aca="false">IF(COUNT(E550,H550)=2,E550+H550,"")</f>
        <v>1425</v>
      </c>
    </row>
    <row r="551" customFormat="false" ht="15" hidden="false" customHeight="false" outlineLevel="0" collapsed="false">
      <c r="A551" s="7" t="s">
        <v>1062</v>
      </c>
      <c r="B551" s="7" t="s">
        <v>1065</v>
      </c>
      <c r="C551" s="8" t="s">
        <v>1066</v>
      </c>
      <c r="D551" s="9" t="str">
        <f aca="false">A551&amp;"|"&amp;B551</f>
        <v>Hawaii|Honolulu County</v>
      </c>
      <c r="E551" s="10" t="n">
        <v>2054</v>
      </c>
      <c r="F551" s="10" t="n">
        <v>3066</v>
      </c>
      <c r="G551" s="10" t="n">
        <v>127</v>
      </c>
      <c r="H551" s="10" t="n">
        <v>14</v>
      </c>
      <c r="I551" s="10" t="n">
        <v>1585</v>
      </c>
      <c r="J551" s="10" t="n">
        <v>104264</v>
      </c>
      <c r="K551" s="11" t="n">
        <v>1003666</v>
      </c>
      <c r="L551" s="12" t="n">
        <f aca="false">IF(COUNT(F551,G551)=2,F551+G551,"")</f>
        <v>3193</v>
      </c>
      <c r="M551" s="12" t="n">
        <f aca="false">IF(COUNT(E551,H551)=2,E551+H551,"")</f>
        <v>2068</v>
      </c>
    </row>
    <row r="552" customFormat="false" ht="15" hidden="false" customHeight="false" outlineLevel="0" collapsed="false">
      <c r="A552" s="7" t="s">
        <v>1062</v>
      </c>
      <c r="B552" s="7" t="s">
        <v>1067</v>
      </c>
      <c r="C552" s="8" t="s">
        <v>1068</v>
      </c>
      <c r="D552" s="9" t="str">
        <f aca="false">A552&amp;"|"&amp;B552</f>
        <v>Hawaii|Kalawao County</v>
      </c>
      <c r="E552" s="10" t="n">
        <v>1300</v>
      </c>
      <c r="F552" s="10"/>
      <c r="G552" s="10" t="n">
        <v>83</v>
      </c>
      <c r="H552" s="10" t="n">
        <v>14</v>
      </c>
      <c r="I552" s="10" t="n">
        <v>1400</v>
      </c>
      <c r="J552" s="10" t="n">
        <v>86250</v>
      </c>
      <c r="K552" s="11" t="n">
        <v>43</v>
      </c>
      <c r="L552" s="12" t="str">
        <f aca="false">IF(COUNT(F552,G552)=2,F552+G552,"")</f>
        <v/>
      </c>
      <c r="M552" s="12" t="n">
        <f aca="false">IF(COUNT(E552,H552)=2,E552+H552,"")</f>
        <v>1314</v>
      </c>
    </row>
    <row r="553" customFormat="false" ht="15" hidden="false" customHeight="false" outlineLevel="0" collapsed="false">
      <c r="A553" s="7" t="s">
        <v>1062</v>
      </c>
      <c r="B553" s="7" t="s">
        <v>1069</v>
      </c>
      <c r="C553" s="8" t="s">
        <v>1070</v>
      </c>
      <c r="D553" s="9" t="str">
        <f aca="false">A553&amp;"|"&amp;B553</f>
        <v>Hawaii|Kauai County</v>
      </c>
      <c r="E553" s="10" t="n">
        <v>1810</v>
      </c>
      <c r="F553" s="10" t="n">
        <v>2734</v>
      </c>
      <c r="G553" s="10" t="n">
        <v>112</v>
      </c>
      <c r="H553" s="10" t="n">
        <v>14</v>
      </c>
      <c r="I553" s="10" t="n">
        <v>1351</v>
      </c>
      <c r="J553" s="10" t="n">
        <v>93612</v>
      </c>
      <c r="K553" s="11" t="n">
        <v>73610</v>
      </c>
      <c r="L553" s="12" t="n">
        <f aca="false">IF(COUNT(F553,G553)=2,F553+G553,"")</f>
        <v>2846</v>
      </c>
      <c r="M553" s="12" t="n">
        <f aca="false">IF(COUNT(E553,H553)=2,E553+H553,"")</f>
        <v>1824</v>
      </c>
    </row>
    <row r="554" customFormat="false" ht="15" hidden="false" customHeight="false" outlineLevel="0" collapsed="false">
      <c r="A554" s="7" t="s">
        <v>1062</v>
      </c>
      <c r="B554" s="7" t="s">
        <v>1071</v>
      </c>
      <c r="C554" s="8" t="s">
        <v>1072</v>
      </c>
      <c r="D554" s="9" t="str">
        <f aca="false">A554&amp;"|"&amp;B554</f>
        <v>Hawaii|Maui County</v>
      </c>
      <c r="E554" s="10" t="n">
        <v>1863</v>
      </c>
      <c r="F554" s="10" t="n">
        <v>2801</v>
      </c>
      <c r="G554" s="10" t="n">
        <v>115</v>
      </c>
      <c r="H554" s="10" t="n">
        <v>14</v>
      </c>
      <c r="I554" s="10" t="n">
        <v>1250</v>
      </c>
      <c r="J554" s="10" t="n">
        <v>95076</v>
      </c>
      <c r="K554" s="11" t="n">
        <v>164632</v>
      </c>
      <c r="L554" s="12" t="n">
        <f aca="false">IF(COUNT(F554,G554)=2,F554+G554,"")</f>
        <v>2916</v>
      </c>
      <c r="M554" s="12" t="n">
        <f aca="false">IF(COUNT(E554,H554)=2,E554+H554,"")</f>
        <v>1877</v>
      </c>
    </row>
    <row r="555" customFormat="false" ht="15" hidden="false" customHeight="false" outlineLevel="0" collapsed="false">
      <c r="A555" s="7" t="s">
        <v>1073</v>
      </c>
      <c r="B555" s="7" t="s">
        <v>1074</v>
      </c>
      <c r="C555" s="8" t="s">
        <v>1075</v>
      </c>
      <c r="D555" s="9" t="str">
        <f aca="false">A555&amp;"|"&amp;B555</f>
        <v>Idaho|Ada County</v>
      </c>
      <c r="E555" s="10" t="n">
        <v>1465</v>
      </c>
      <c r="F555" s="10" t="n">
        <v>1832</v>
      </c>
      <c r="G555" s="10" t="n">
        <v>106</v>
      </c>
      <c r="H555" s="10" t="n">
        <v>12</v>
      </c>
      <c r="I555" s="10" t="n">
        <v>901</v>
      </c>
      <c r="J555" s="10" t="n">
        <v>88907</v>
      </c>
      <c r="K555" s="11" t="n">
        <v>508052</v>
      </c>
      <c r="L555" s="12" t="n">
        <f aca="false">IF(COUNT(F555,G555)=2,F555+G555,"")</f>
        <v>1938</v>
      </c>
      <c r="M555" s="12" t="n">
        <f aca="false">IF(COUNT(E555,H555)=2,E555+H555,"")</f>
        <v>1477</v>
      </c>
    </row>
    <row r="556" customFormat="false" ht="15" hidden="false" customHeight="false" outlineLevel="0" collapsed="false">
      <c r="A556" s="7" t="s">
        <v>1073</v>
      </c>
      <c r="B556" s="7" t="s">
        <v>530</v>
      </c>
      <c r="C556" s="8" t="s">
        <v>1076</v>
      </c>
      <c r="D556" s="9" t="str">
        <f aca="false">A556&amp;"|"&amp;B556</f>
        <v>Idaho|Adams County</v>
      </c>
      <c r="E556" s="10" t="n">
        <v>823</v>
      </c>
      <c r="F556" s="10" t="n">
        <v>1469</v>
      </c>
      <c r="G556" s="10" t="n">
        <v>59</v>
      </c>
      <c r="H556" s="10" t="n">
        <v>12</v>
      </c>
      <c r="I556" s="10" t="n">
        <v>550</v>
      </c>
      <c r="J556" s="10" t="n">
        <v>59286</v>
      </c>
      <c r="K556" s="11" t="n">
        <v>4599</v>
      </c>
      <c r="L556" s="12" t="n">
        <f aca="false">IF(COUNT(F556,G556)=2,F556+G556,"")</f>
        <v>1528</v>
      </c>
      <c r="M556" s="12" t="n">
        <f aca="false">IF(COUNT(E556,H556)=2,E556+H556,"")</f>
        <v>835</v>
      </c>
    </row>
    <row r="557" customFormat="false" ht="15" hidden="false" customHeight="false" outlineLevel="0" collapsed="false">
      <c r="A557" s="7" t="s">
        <v>1073</v>
      </c>
      <c r="B557" s="7" t="s">
        <v>1077</v>
      </c>
      <c r="C557" s="8" t="s">
        <v>1078</v>
      </c>
      <c r="D557" s="9" t="str">
        <f aca="false">A557&amp;"|"&amp;B557</f>
        <v>Idaho|Bannock County</v>
      </c>
      <c r="E557" s="10" t="n">
        <v>879</v>
      </c>
      <c r="F557" s="10" t="n">
        <v>1405</v>
      </c>
      <c r="G557" s="10" t="n">
        <v>63</v>
      </c>
      <c r="H557" s="10" t="n">
        <v>12</v>
      </c>
      <c r="I557" s="10" t="n">
        <v>550</v>
      </c>
      <c r="J557" s="10" t="n">
        <v>64080</v>
      </c>
      <c r="K557" s="11" t="n">
        <v>88457</v>
      </c>
      <c r="L557" s="12" t="n">
        <f aca="false">IF(COUNT(F557,G557)=2,F557+G557,"")</f>
        <v>1468</v>
      </c>
      <c r="M557" s="12" t="n">
        <f aca="false">IF(COUNT(E557,H557)=2,E557+H557,"")</f>
        <v>891</v>
      </c>
    </row>
    <row r="558" customFormat="false" ht="15" hidden="false" customHeight="false" outlineLevel="0" collapsed="false">
      <c r="A558" s="7" t="s">
        <v>1073</v>
      </c>
      <c r="B558" s="7" t="s">
        <v>1079</v>
      </c>
      <c r="C558" s="8" t="s">
        <v>1080</v>
      </c>
      <c r="D558" s="9" t="str">
        <f aca="false">A558&amp;"|"&amp;B558</f>
        <v>Idaho|Bear Lake County</v>
      </c>
      <c r="E558" s="10" t="n">
        <v>687</v>
      </c>
      <c r="F558" s="10" t="n">
        <v>1278</v>
      </c>
      <c r="G558" s="10" t="n">
        <v>59</v>
      </c>
      <c r="H558" s="10" t="n">
        <v>12</v>
      </c>
      <c r="I558" s="10" t="n">
        <v>750</v>
      </c>
      <c r="J558" s="10" t="n">
        <v>67304</v>
      </c>
      <c r="K558" s="11" t="n">
        <v>6552</v>
      </c>
      <c r="L558" s="12" t="n">
        <f aca="false">IF(COUNT(F558,G558)=2,F558+G558,"")</f>
        <v>1337</v>
      </c>
      <c r="M558" s="12" t="n">
        <f aca="false">IF(COUNT(E558,H558)=2,E558+H558,"")</f>
        <v>699</v>
      </c>
    </row>
    <row r="559" customFormat="false" ht="15" hidden="false" customHeight="false" outlineLevel="0" collapsed="false">
      <c r="A559" s="7" t="s">
        <v>1073</v>
      </c>
      <c r="B559" s="7" t="s">
        <v>1081</v>
      </c>
      <c r="C559" s="8" t="s">
        <v>1082</v>
      </c>
      <c r="D559" s="9" t="str">
        <f aca="false">A559&amp;"|"&amp;B559</f>
        <v>Idaho|Benewah County</v>
      </c>
      <c r="E559" s="10" t="n">
        <v>853</v>
      </c>
      <c r="F559" s="10" t="n">
        <v>1367</v>
      </c>
      <c r="G559" s="10" t="n">
        <v>62</v>
      </c>
      <c r="H559" s="10" t="n">
        <v>12</v>
      </c>
      <c r="I559" s="10" t="n">
        <v>522</v>
      </c>
      <c r="J559" s="10" t="n">
        <v>56553</v>
      </c>
      <c r="K559" s="11" t="n">
        <v>9913</v>
      </c>
      <c r="L559" s="12" t="n">
        <f aca="false">IF(COUNT(F559,G559)=2,F559+G559,"")</f>
        <v>1429</v>
      </c>
      <c r="M559" s="12" t="n">
        <f aca="false">IF(COUNT(E559,H559)=2,E559+H559,"")</f>
        <v>865</v>
      </c>
    </row>
    <row r="560" customFormat="false" ht="15" hidden="false" customHeight="false" outlineLevel="0" collapsed="false">
      <c r="A560" s="7" t="s">
        <v>1073</v>
      </c>
      <c r="B560" s="7" t="s">
        <v>1083</v>
      </c>
      <c r="C560" s="8" t="s">
        <v>1084</v>
      </c>
      <c r="D560" s="9" t="str">
        <f aca="false">A560&amp;"|"&amp;B560</f>
        <v>Idaho|Bingham County</v>
      </c>
      <c r="E560" s="10" t="n">
        <v>845</v>
      </c>
      <c r="F560" s="10" t="n">
        <v>1405</v>
      </c>
      <c r="G560" s="10" t="n">
        <v>61</v>
      </c>
      <c r="H560" s="10" t="n">
        <v>12</v>
      </c>
      <c r="I560" s="10" t="n">
        <v>550</v>
      </c>
      <c r="J560" s="10" t="n">
        <v>76842</v>
      </c>
      <c r="K560" s="11" t="n">
        <v>48993</v>
      </c>
      <c r="L560" s="12" t="n">
        <f aca="false">IF(COUNT(F560,G560)=2,F560+G560,"")</f>
        <v>1466</v>
      </c>
      <c r="M560" s="12" t="n">
        <f aca="false">IF(COUNT(E560,H560)=2,E560+H560,"")</f>
        <v>857</v>
      </c>
    </row>
    <row r="561" customFormat="false" ht="15" hidden="false" customHeight="false" outlineLevel="0" collapsed="false">
      <c r="A561" s="7" t="s">
        <v>1073</v>
      </c>
      <c r="B561" s="7" t="s">
        <v>1085</v>
      </c>
      <c r="C561" s="8" t="s">
        <v>1086</v>
      </c>
      <c r="D561" s="9" t="str">
        <f aca="false">A561&amp;"|"&amp;B561</f>
        <v>Idaho|Blaine County</v>
      </c>
      <c r="E561" s="10" t="n">
        <v>1217</v>
      </c>
      <c r="F561" s="10" t="n">
        <v>2027</v>
      </c>
      <c r="G561" s="10" t="n">
        <v>88</v>
      </c>
      <c r="H561" s="10" t="n">
        <v>12</v>
      </c>
      <c r="I561" s="10" t="n">
        <v>901</v>
      </c>
      <c r="J561" s="10" t="n">
        <v>84470</v>
      </c>
      <c r="K561" s="11" t="n">
        <v>24579</v>
      </c>
      <c r="L561" s="12" t="n">
        <f aca="false">IF(COUNT(F561,G561)=2,F561+G561,"")</f>
        <v>2115</v>
      </c>
      <c r="M561" s="12" t="n">
        <f aca="false">IF(COUNT(E561,H561)=2,E561+H561,"")</f>
        <v>1229</v>
      </c>
    </row>
    <row r="562" customFormat="false" ht="15" hidden="false" customHeight="false" outlineLevel="0" collapsed="false">
      <c r="A562" s="7" t="s">
        <v>1073</v>
      </c>
      <c r="B562" s="7" t="s">
        <v>1087</v>
      </c>
      <c r="C562" s="8" t="s">
        <v>1088</v>
      </c>
      <c r="D562" s="9" t="str">
        <f aca="false">A562&amp;"|"&amp;B562</f>
        <v>Idaho|Boise County</v>
      </c>
      <c r="E562" s="10" t="n">
        <v>854</v>
      </c>
      <c r="F562" s="10" t="n">
        <v>1659</v>
      </c>
      <c r="G562" s="10" t="n">
        <v>62</v>
      </c>
      <c r="H562" s="10" t="n">
        <v>12</v>
      </c>
      <c r="I562" s="10" t="n">
        <v>659</v>
      </c>
      <c r="J562" s="10" t="n">
        <v>77349</v>
      </c>
      <c r="K562" s="11" t="n">
        <v>8045</v>
      </c>
      <c r="L562" s="12" t="n">
        <f aca="false">IF(COUNT(F562,G562)=2,F562+G562,"")</f>
        <v>1721</v>
      </c>
      <c r="M562" s="12" t="n">
        <f aca="false">IF(COUNT(E562,H562)=2,E562+H562,"")</f>
        <v>866</v>
      </c>
    </row>
    <row r="563" customFormat="false" ht="15" hidden="false" customHeight="false" outlineLevel="0" collapsed="false">
      <c r="A563" s="7" t="s">
        <v>1073</v>
      </c>
      <c r="B563" s="7" t="s">
        <v>1089</v>
      </c>
      <c r="C563" s="8" t="s">
        <v>1090</v>
      </c>
      <c r="D563" s="9" t="str">
        <f aca="false">A563&amp;"|"&amp;B563</f>
        <v>Idaho|Bonner County</v>
      </c>
      <c r="E563" s="10" t="n">
        <v>1059</v>
      </c>
      <c r="F563" s="10" t="n">
        <v>1743</v>
      </c>
      <c r="G563" s="10" t="n">
        <v>76</v>
      </c>
      <c r="H563" s="10" t="n">
        <v>12</v>
      </c>
      <c r="I563" s="10" t="n">
        <v>721</v>
      </c>
      <c r="J563" s="10" t="n">
        <v>65168</v>
      </c>
      <c r="K563" s="11" t="n">
        <v>49456</v>
      </c>
      <c r="L563" s="12" t="n">
        <f aca="false">IF(COUNT(F563,G563)=2,F563+G563,"")</f>
        <v>1819</v>
      </c>
      <c r="M563" s="12" t="n">
        <f aca="false">IF(COUNT(E563,H563)=2,E563+H563,"")</f>
        <v>1071</v>
      </c>
    </row>
    <row r="564" customFormat="false" ht="15" hidden="false" customHeight="false" outlineLevel="0" collapsed="false">
      <c r="A564" s="7" t="s">
        <v>1073</v>
      </c>
      <c r="B564" s="7" t="s">
        <v>1091</v>
      </c>
      <c r="C564" s="8" t="s">
        <v>1092</v>
      </c>
      <c r="D564" s="9" t="str">
        <f aca="false">A564&amp;"|"&amp;B564</f>
        <v>Idaho|Bonneville County</v>
      </c>
      <c r="E564" s="10" t="n">
        <v>1054</v>
      </c>
      <c r="F564" s="10" t="n">
        <v>1519</v>
      </c>
      <c r="G564" s="10" t="n">
        <v>76</v>
      </c>
      <c r="H564" s="10" t="n">
        <v>12</v>
      </c>
      <c r="I564" s="10" t="n">
        <v>721</v>
      </c>
      <c r="J564" s="10" t="n">
        <v>76646</v>
      </c>
      <c r="K564" s="11" t="n">
        <v>127056</v>
      </c>
      <c r="L564" s="12" t="n">
        <f aca="false">IF(COUNT(F564,G564)=2,F564+G564,"")</f>
        <v>1595</v>
      </c>
      <c r="M564" s="12" t="n">
        <f aca="false">IF(COUNT(E564,H564)=2,E564+H564,"")</f>
        <v>1066</v>
      </c>
    </row>
    <row r="565" customFormat="false" ht="15" hidden="false" customHeight="false" outlineLevel="0" collapsed="false">
      <c r="A565" s="7" t="s">
        <v>1073</v>
      </c>
      <c r="B565" s="7" t="s">
        <v>1093</v>
      </c>
      <c r="C565" s="8" t="s">
        <v>1094</v>
      </c>
      <c r="D565" s="9" t="str">
        <f aca="false">A565&amp;"|"&amp;B565</f>
        <v>Idaho|Boundary County</v>
      </c>
      <c r="E565" s="10" t="n">
        <v>867</v>
      </c>
      <c r="F565" s="10" t="n">
        <v>1487</v>
      </c>
      <c r="G565" s="10" t="n">
        <v>63</v>
      </c>
      <c r="H565" s="10" t="n">
        <v>12</v>
      </c>
      <c r="I565" s="10" t="n">
        <v>522</v>
      </c>
      <c r="J565" s="10" t="n">
        <v>62438</v>
      </c>
      <c r="K565" s="11" t="n">
        <v>12695</v>
      </c>
      <c r="L565" s="12" t="n">
        <f aca="false">IF(COUNT(F565,G565)=2,F565+G565,"")</f>
        <v>1550</v>
      </c>
      <c r="M565" s="12" t="n">
        <f aca="false">IF(COUNT(E565,H565)=2,E565+H565,"")</f>
        <v>879</v>
      </c>
    </row>
    <row r="566" customFormat="false" ht="15" hidden="false" customHeight="false" outlineLevel="0" collapsed="false">
      <c r="A566" s="7" t="s">
        <v>1073</v>
      </c>
      <c r="B566" s="7" t="s">
        <v>421</v>
      </c>
      <c r="C566" s="8" t="s">
        <v>1095</v>
      </c>
      <c r="D566" s="9" t="str">
        <f aca="false">A566&amp;"|"&amp;B566</f>
        <v>Idaho|Butte County</v>
      </c>
      <c r="E566" s="10" t="n">
        <v>525</v>
      </c>
      <c r="F566" s="10" t="n">
        <v>1272</v>
      </c>
      <c r="G566" s="10" t="n">
        <v>59</v>
      </c>
      <c r="H566" s="10" t="n">
        <v>12</v>
      </c>
      <c r="I566" s="10" t="n">
        <v>550</v>
      </c>
      <c r="J566" s="10" t="n">
        <v>43281</v>
      </c>
      <c r="K566" s="11" t="n">
        <v>2654</v>
      </c>
      <c r="L566" s="12" t="n">
        <f aca="false">IF(COUNT(F566,G566)=2,F566+G566,"")</f>
        <v>1331</v>
      </c>
      <c r="M566" s="12" t="n">
        <f aca="false">IF(COUNT(E566,H566)=2,E566+H566,"")</f>
        <v>537</v>
      </c>
    </row>
    <row r="567" customFormat="false" ht="15" hidden="false" customHeight="false" outlineLevel="0" collapsed="false">
      <c r="A567" s="7" t="s">
        <v>1073</v>
      </c>
      <c r="B567" s="7" t="s">
        <v>1096</v>
      </c>
      <c r="C567" s="8" t="s">
        <v>1097</v>
      </c>
      <c r="D567" s="9" t="str">
        <f aca="false">A567&amp;"|"&amp;B567</f>
        <v>Idaho|Camas County</v>
      </c>
      <c r="E567" s="10" t="n">
        <v>992</v>
      </c>
      <c r="F567" s="10" t="n">
        <v>1677</v>
      </c>
      <c r="G567" s="10" t="n">
        <v>72</v>
      </c>
      <c r="H567" s="10" t="n">
        <v>12</v>
      </c>
      <c r="I567" s="10" t="n">
        <v>550</v>
      </c>
      <c r="J567" s="10" t="n">
        <v>55536</v>
      </c>
      <c r="K567" s="11" t="n">
        <v>1155</v>
      </c>
      <c r="L567" s="12" t="n">
        <f aca="false">IF(COUNT(F567,G567)=2,F567+G567,"")</f>
        <v>1749</v>
      </c>
      <c r="M567" s="12" t="n">
        <f aca="false">IF(COUNT(E567,H567)=2,E567+H567,"")</f>
        <v>1004</v>
      </c>
    </row>
    <row r="568" customFormat="false" ht="15" hidden="false" customHeight="false" outlineLevel="0" collapsed="false">
      <c r="A568" s="7" t="s">
        <v>1073</v>
      </c>
      <c r="B568" s="7" t="s">
        <v>1098</v>
      </c>
      <c r="C568" s="8" t="s">
        <v>1099</v>
      </c>
      <c r="D568" s="9" t="str">
        <f aca="false">A568&amp;"|"&amp;B568</f>
        <v>Idaho|Canyon County</v>
      </c>
      <c r="E568" s="10" t="n">
        <v>1259</v>
      </c>
      <c r="F568" s="10" t="n">
        <v>1536</v>
      </c>
      <c r="G568" s="10" t="n">
        <v>91</v>
      </c>
      <c r="H568" s="10" t="n">
        <v>12</v>
      </c>
      <c r="I568" s="10" t="n">
        <v>721</v>
      </c>
      <c r="J568" s="10" t="n">
        <v>72355</v>
      </c>
      <c r="K568" s="11" t="n">
        <v>242405</v>
      </c>
      <c r="L568" s="12" t="n">
        <f aca="false">IF(COUNT(F568,G568)=2,F568+G568,"")</f>
        <v>1627</v>
      </c>
      <c r="M568" s="12" t="n">
        <f aca="false">IF(COUNT(E568,H568)=2,E568+H568,"")</f>
        <v>1271</v>
      </c>
    </row>
    <row r="569" customFormat="false" ht="15" hidden="false" customHeight="false" outlineLevel="0" collapsed="false">
      <c r="A569" s="7" t="s">
        <v>1073</v>
      </c>
      <c r="B569" s="7" t="s">
        <v>1100</v>
      </c>
      <c r="C569" s="8" t="s">
        <v>1101</v>
      </c>
      <c r="D569" s="9" t="str">
        <f aca="false">A569&amp;"|"&amp;B569</f>
        <v>Idaho|Caribou County</v>
      </c>
      <c r="E569" s="10" t="n">
        <v>800</v>
      </c>
      <c r="F569" s="10" t="n">
        <v>1237</v>
      </c>
      <c r="G569" s="10" t="n">
        <v>59</v>
      </c>
      <c r="H569" s="10" t="n">
        <v>12</v>
      </c>
      <c r="I569" s="10" t="n">
        <v>550</v>
      </c>
      <c r="J569" s="10" t="n">
        <v>66653</v>
      </c>
      <c r="K569" s="11" t="n">
        <v>7118</v>
      </c>
      <c r="L569" s="12" t="n">
        <f aca="false">IF(COUNT(F569,G569)=2,F569+G569,"")</f>
        <v>1296</v>
      </c>
      <c r="M569" s="12" t="n">
        <f aca="false">IF(COUNT(E569,H569)=2,E569+H569,"")</f>
        <v>812</v>
      </c>
    </row>
    <row r="570" customFormat="false" ht="15" hidden="false" customHeight="false" outlineLevel="0" collapsed="false">
      <c r="A570" s="7" t="s">
        <v>1073</v>
      </c>
      <c r="B570" s="7" t="s">
        <v>1102</v>
      </c>
      <c r="C570" s="8" t="s">
        <v>1103</v>
      </c>
      <c r="D570" s="9" t="str">
        <f aca="false">A570&amp;"|"&amp;B570</f>
        <v>Idaho|Cassia County</v>
      </c>
      <c r="E570" s="10" t="n">
        <v>920</v>
      </c>
      <c r="F570" s="10" t="n">
        <v>1264</v>
      </c>
      <c r="G570" s="10" t="n">
        <v>66</v>
      </c>
      <c r="H570" s="10" t="n">
        <v>12</v>
      </c>
      <c r="I570" s="10" t="n">
        <v>522</v>
      </c>
      <c r="J570" s="10" t="n">
        <v>67042</v>
      </c>
      <c r="K570" s="11" t="n">
        <v>25165</v>
      </c>
      <c r="L570" s="12" t="n">
        <f aca="false">IF(COUNT(F570,G570)=2,F570+G570,"")</f>
        <v>1330</v>
      </c>
      <c r="M570" s="12" t="n">
        <f aca="false">IF(COUNT(E570,H570)=2,E570+H570,"")</f>
        <v>932</v>
      </c>
    </row>
    <row r="571" customFormat="false" ht="15" hidden="false" customHeight="false" outlineLevel="0" collapsed="false">
      <c r="A571" s="7" t="s">
        <v>1073</v>
      </c>
      <c r="B571" s="7" t="s">
        <v>299</v>
      </c>
      <c r="C571" s="8" t="s">
        <v>1104</v>
      </c>
      <c r="D571" s="9" t="str">
        <f aca="false">A571&amp;"|"&amp;B571</f>
        <v>Idaho|Clark County</v>
      </c>
      <c r="E571" s="10" t="n">
        <v>771</v>
      </c>
      <c r="F571" s="10" t="n">
        <v>1570</v>
      </c>
      <c r="G571" s="10" t="n">
        <v>59</v>
      </c>
      <c r="H571" s="10" t="n">
        <v>12</v>
      </c>
      <c r="I571" s="10" t="n">
        <v>550</v>
      </c>
      <c r="J571" s="10" t="n">
        <v>52083</v>
      </c>
      <c r="K571" s="11" t="n">
        <v>776</v>
      </c>
      <c r="L571" s="12" t="n">
        <f aca="false">IF(COUNT(F571,G571)=2,F571+G571,"")</f>
        <v>1629</v>
      </c>
      <c r="M571" s="12" t="n">
        <f aca="false">IF(COUNT(E571,H571)=2,E571+H571,"")</f>
        <v>783</v>
      </c>
    </row>
    <row r="572" customFormat="false" ht="15" hidden="false" customHeight="false" outlineLevel="0" collapsed="false">
      <c r="A572" s="7" t="s">
        <v>1073</v>
      </c>
      <c r="B572" s="7" t="s">
        <v>1105</v>
      </c>
      <c r="C572" s="8" t="s">
        <v>1106</v>
      </c>
      <c r="D572" s="9" t="str">
        <f aca="false">A572&amp;"|"&amp;B572</f>
        <v>Idaho|Clearwater County</v>
      </c>
      <c r="E572" s="10" t="n">
        <v>847</v>
      </c>
      <c r="F572" s="10" t="n">
        <v>1372</v>
      </c>
      <c r="G572" s="10" t="n">
        <v>61</v>
      </c>
      <c r="H572" s="10" t="n">
        <v>12</v>
      </c>
      <c r="I572" s="10" t="n">
        <v>721</v>
      </c>
      <c r="J572" s="10" t="n">
        <v>57961</v>
      </c>
      <c r="K572" s="11" t="n">
        <v>8921</v>
      </c>
      <c r="L572" s="12" t="n">
        <f aca="false">IF(COUNT(F572,G572)=2,F572+G572,"")</f>
        <v>1433</v>
      </c>
      <c r="M572" s="12" t="n">
        <f aca="false">IF(COUNT(E572,H572)=2,E572+H572,"")</f>
        <v>859</v>
      </c>
    </row>
    <row r="573" customFormat="false" ht="15" hidden="false" customHeight="false" outlineLevel="0" collapsed="false">
      <c r="A573" s="7" t="s">
        <v>1073</v>
      </c>
      <c r="B573" s="7" t="s">
        <v>558</v>
      </c>
      <c r="C573" s="8" t="s">
        <v>1107</v>
      </c>
      <c r="D573" s="9" t="str">
        <f aca="false">A573&amp;"|"&amp;B573</f>
        <v>Idaho|Custer County</v>
      </c>
      <c r="E573" s="10" t="n">
        <v>744</v>
      </c>
      <c r="F573" s="10" t="n">
        <v>1447</v>
      </c>
      <c r="G573" s="10" t="n">
        <v>59</v>
      </c>
      <c r="H573" s="10" t="n">
        <v>12</v>
      </c>
      <c r="I573" s="10" t="n">
        <v>460</v>
      </c>
      <c r="J573" s="10" t="n">
        <v>56957</v>
      </c>
      <c r="K573" s="11" t="n">
        <v>4411</v>
      </c>
      <c r="L573" s="12" t="n">
        <f aca="false">IF(COUNT(F573,G573)=2,F573+G573,"")</f>
        <v>1506</v>
      </c>
      <c r="M573" s="12" t="n">
        <f aca="false">IF(COUNT(E573,H573)=2,E573+H573,"")</f>
        <v>756</v>
      </c>
    </row>
    <row r="574" customFormat="false" ht="15" hidden="false" customHeight="false" outlineLevel="0" collapsed="false">
      <c r="A574" s="7" t="s">
        <v>1073</v>
      </c>
      <c r="B574" s="7" t="s">
        <v>105</v>
      </c>
      <c r="C574" s="8" t="s">
        <v>1108</v>
      </c>
      <c r="D574" s="9" t="str">
        <f aca="false">A574&amp;"|"&amp;B574</f>
        <v>Idaho|Elmore County</v>
      </c>
      <c r="E574" s="10" t="n">
        <v>1111</v>
      </c>
      <c r="F574" s="10" t="n">
        <v>1346</v>
      </c>
      <c r="G574" s="10" t="n">
        <v>80</v>
      </c>
      <c r="H574" s="10" t="n">
        <v>12</v>
      </c>
      <c r="I574" s="10" t="n">
        <v>522</v>
      </c>
      <c r="J574" s="10" t="n">
        <v>58976</v>
      </c>
      <c r="K574" s="11" t="n">
        <v>29046</v>
      </c>
      <c r="L574" s="12" t="n">
        <f aca="false">IF(COUNT(F574,G574)=2,F574+G574,"")</f>
        <v>1426</v>
      </c>
      <c r="M574" s="12" t="n">
        <f aca="false">IF(COUNT(E574,H574)=2,E574+H574,"")</f>
        <v>1123</v>
      </c>
    </row>
    <row r="575" customFormat="false" ht="15" hidden="false" customHeight="false" outlineLevel="0" collapsed="false">
      <c r="A575" s="7" t="s">
        <v>1073</v>
      </c>
      <c r="B575" s="7" t="s">
        <v>113</v>
      </c>
      <c r="C575" s="8" t="s">
        <v>1109</v>
      </c>
      <c r="D575" s="9" t="str">
        <f aca="false">A575&amp;"|"&amp;B575</f>
        <v>Idaho|Franklin County</v>
      </c>
      <c r="E575" s="10" t="n">
        <v>831</v>
      </c>
      <c r="F575" s="10" t="n">
        <v>1454</v>
      </c>
      <c r="G575" s="10" t="n">
        <v>60</v>
      </c>
      <c r="H575" s="10" t="n">
        <v>12</v>
      </c>
      <c r="I575" s="10" t="n">
        <v>522</v>
      </c>
      <c r="J575" s="10" t="n">
        <v>65991</v>
      </c>
      <c r="K575" s="11" t="n">
        <v>14715</v>
      </c>
      <c r="L575" s="12" t="n">
        <f aca="false">IF(COUNT(F575,G575)=2,F575+G575,"")</f>
        <v>1514</v>
      </c>
      <c r="M575" s="12" t="n">
        <f aca="false">IF(COUNT(E575,H575)=2,E575+H575,"")</f>
        <v>843</v>
      </c>
    </row>
    <row r="576" customFormat="false" ht="15" hidden="false" customHeight="false" outlineLevel="0" collapsed="false">
      <c r="A576" s="7" t="s">
        <v>1073</v>
      </c>
      <c r="B576" s="7" t="s">
        <v>574</v>
      </c>
      <c r="C576" s="8" t="s">
        <v>1110</v>
      </c>
      <c r="D576" s="9" t="str">
        <f aca="false">A576&amp;"|"&amp;B576</f>
        <v>Idaho|Fremont County</v>
      </c>
      <c r="E576" s="10" t="n">
        <v>803</v>
      </c>
      <c r="F576" s="10" t="n">
        <v>1418</v>
      </c>
      <c r="G576" s="10" t="n">
        <v>59</v>
      </c>
      <c r="H576" s="10" t="n">
        <v>12</v>
      </c>
      <c r="I576" s="10" t="n">
        <v>550</v>
      </c>
      <c r="J576" s="10" t="n">
        <v>72767</v>
      </c>
      <c r="K576" s="11" t="n">
        <v>13701</v>
      </c>
      <c r="L576" s="12" t="n">
        <f aca="false">IF(COUNT(F576,G576)=2,F576+G576,"")</f>
        <v>1477</v>
      </c>
      <c r="M576" s="12" t="n">
        <f aca="false">IF(COUNT(E576,H576)=2,E576+H576,"")</f>
        <v>815</v>
      </c>
    </row>
    <row r="577" customFormat="false" ht="15" hidden="false" customHeight="false" outlineLevel="0" collapsed="false">
      <c r="A577" s="7" t="s">
        <v>1073</v>
      </c>
      <c r="B577" s="7" t="s">
        <v>1111</v>
      </c>
      <c r="C577" s="8" t="s">
        <v>1112</v>
      </c>
      <c r="D577" s="9" t="str">
        <f aca="false">A577&amp;"|"&amp;B577</f>
        <v>Idaho|Gem County</v>
      </c>
      <c r="E577" s="10" t="n">
        <v>887</v>
      </c>
      <c r="F577" s="10" t="n">
        <v>1436</v>
      </c>
      <c r="G577" s="10" t="n">
        <v>64</v>
      </c>
      <c r="H577" s="10" t="n">
        <v>12</v>
      </c>
      <c r="I577" s="10" t="n">
        <v>522</v>
      </c>
      <c r="J577" s="10" t="n">
        <v>66245</v>
      </c>
      <c r="K577" s="11" t="n">
        <v>19854</v>
      </c>
      <c r="L577" s="12" t="n">
        <f aca="false">IF(COUNT(F577,G577)=2,F577+G577,"")</f>
        <v>1500</v>
      </c>
      <c r="M577" s="12" t="n">
        <f aca="false">IF(COUNT(E577,H577)=2,E577+H577,"")</f>
        <v>899</v>
      </c>
    </row>
    <row r="578" customFormat="false" ht="15" hidden="false" customHeight="false" outlineLevel="0" collapsed="false">
      <c r="A578" s="7" t="s">
        <v>1073</v>
      </c>
      <c r="B578" s="7" t="s">
        <v>1113</v>
      </c>
      <c r="C578" s="8" t="s">
        <v>1114</v>
      </c>
      <c r="D578" s="9" t="str">
        <f aca="false">A578&amp;"|"&amp;B578</f>
        <v>Idaho|Gooding County</v>
      </c>
      <c r="E578" s="10" t="n">
        <v>859</v>
      </c>
      <c r="F578" s="10" t="n">
        <v>1200</v>
      </c>
      <c r="G578" s="10" t="n">
        <v>62</v>
      </c>
      <c r="H578" s="10" t="n">
        <v>12</v>
      </c>
      <c r="I578" s="10" t="n">
        <v>550</v>
      </c>
      <c r="J578" s="10" t="n">
        <v>62395</v>
      </c>
      <c r="K578" s="11" t="n">
        <v>15740</v>
      </c>
      <c r="L578" s="12" t="n">
        <f aca="false">IF(COUNT(F578,G578)=2,F578+G578,"")</f>
        <v>1262</v>
      </c>
      <c r="M578" s="12" t="n">
        <f aca="false">IF(COUNT(E578,H578)=2,E578+H578,"")</f>
        <v>871</v>
      </c>
    </row>
    <row r="579" customFormat="false" ht="15" hidden="false" customHeight="false" outlineLevel="0" collapsed="false">
      <c r="A579" s="7" t="s">
        <v>1073</v>
      </c>
      <c r="B579" s="7" t="s">
        <v>1115</v>
      </c>
      <c r="C579" s="8" t="s">
        <v>1116</v>
      </c>
      <c r="D579" s="9" t="str">
        <f aca="false">A579&amp;"|"&amp;B579</f>
        <v>Idaho|Idaho County</v>
      </c>
      <c r="E579" s="10" t="n">
        <v>797</v>
      </c>
      <c r="F579" s="10" t="n">
        <v>1433</v>
      </c>
      <c r="G579" s="10" t="n">
        <v>59</v>
      </c>
      <c r="H579" s="10" t="n">
        <v>12</v>
      </c>
      <c r="I579" s="10" t="n">
        <v>550</v>
      </c>
      <c r="J579" s="10" t="n">
        <v>60975</v>
      </c>
      <c r="K579" s="11" t="n">
        <v>17120</v>
      </c>
      <c r="L579" s="12" t="n">
        <f aca="false">IF(COUNT(F579,G579)=2,F579+G579,"")</f>
        <v>1492</v>
      </c>
      <c r="M579" s="12" t="n">
        <f aca="false">IF(COUNT(E579,H579)=2,E579+H579,"")</f>
        <v>809</v>
      </c>
    </row>
    <row r="580" customFormat="false" ht="15" hidden="false" customHeight="false" outlineLevel="0" collapsed="false">
      <c r="A580" s="7" t="s">
        <v>1073</v>
      </c>
      <c r="B580" s="7" t="s">
        <v>127</v>
      </c>
      <c r="C580" s="8" t="s">
        <v>1117</v>
      </c>
      <c r="D580" s="9" t="str">
        <f aca="false">A580&amp;"|"&amp;B580</f>
        <v>Idaho|Jefferson County</v>
      </c>
      <c r="E580" s="10" t="n">
        <v>1098</v>
      </c>
      <c r="F580" s="10" t="n">
        <v>1598</v>
      </c>
      <c r="G580" s="10" t="n">
        <v>79</v>
      </c>
      <c r="H580" s="10" t="n">
        <v>12</v>
      </c>
      <c r="I580" s="10" t="n">
        <v>550</v>
      </c>
      <c r="J580" s="10" t="n">
        <v>82952</v>
      </c>
      <c r="K580" s="11" t="n">
        <v>32234</v>
      </c>
      <c r="L580" s="12" t="n">
        <f aca="false">IF(COUNT(F580,G580)=2,F580+G580,"")</f>
        <v>1677</v>
      </c>
      <c r="M580" s="12" t="n">
        <f aca="false">IF(COUNT(E580,H580)=2,E580+H580,"")</f>
        <v>1110</v>
      </c>
    </row>
    <row r="581" customFormat="false" ht="15" hidden="false" customHeight="false" outlineLevel="0" collapsed="false">
      <c r="A581" s="7" t="s">
        <v>1073</v>
      </c>
      <c r="B581" s="7" t="s">
        <v>1118</v>
      </c>
      <c r="C581" s="8" t="s">
        <v>1119</v>
      </c>
      <c r="D581" s="9" t="str">
        <f aca="false">A581&amp;"|"&amp;B581</f>
        <v>Idaho|Jerome County</v>
      </c>
      <c r="E581" s="10" t="n">
        <v>862</v>
      </c>
      <c r="F581" s="10" t="n">
        <v>1330</v>
      </c>
      <c r="G581" s="10" t="n">
        <v>62</v>
      </c>
      <c r="H581" s="10" t="n">
        <v>12</v>
      </c>
      <c r="I581" s="10" t="n">
        <v>550</v>
      </c>
      <c r="J581" s="10" t="n">
        <v>69338</v>
      </c>
      <c r="K581" s="11" t="n">
        <v>24788</v>
      </c>
      <c r="L581" s="12" t="n">
        <f aca="false">IF(COUNT(F581,G581)=2,F581+G581,"")</f>
        <v>1392</v>
      </c>
      <c r="M581" s="12" t="n">
        <f aca="false">IF(COUNT(E581,H581)=2,E581+H581,"")</f>
        <v>874</v>
      </c>
    </row>
    <row r="582" customFormat="false" ht="15" hidden="false" customHeight="false" outlineLevel="0" collapsed="false">
      <c r="A582" s="7" t="s">
        <v>1073</v>
      </c>
      <c r="B582" s="7" t="s">
        <v>1120</v>
      </c>
      <c r="C582" s="8" t="s">
        <v>1121</v>
      </c>
      <c r="D582" s="9" t="str">
        <f aca="false">A582&amp;"|"&amp;B582</f>
        <v>Idaho|Kootenai County</v>
      </c>
      <c r="E582" s="10" t="n">
        <v>1330</v>
      </c>
      <c r="F582" s="10" t="n">
        <v>1735</v>
      </c>
      <c r="G582" s="10" t="n">
        <v>96</v>
      </c>
      <c r="H582" s="10" t="n">
        <v>12</v>
      </c>
      <c r="I582" s="10" t="n">
        <v>721</v>
      </c>
      <c r="J582" s="10" t="n">
        <v>77034</v>
      </c>
      <c r="K582" s="11" t="n">
        <v>177736</v>
      </c>
      <c r="L582" s="12" t="n">
        <f aca="false">IF(COUNT(F582,G582)=2,F582+G582,"")</f>
        <v>1831</v>
      </c>
      <c r="M582" s="12" t="n">
        <f aca="false">IF(COUNT(E582,H582)=2,E582+H582,"")</f>
        <v>1342</v>
      </c>
    </row>
    <row r="583" customFormat="false" ht="15" hidden="false" customHeight="false" outlineLevel="0" collapsed="false">
      <c r="A583" s="7" t="s">
        <v>1073</v>
      </c>
      <c r="B583" s="7" t="s">
        <v>1122</v>
      </c>
      <c r="C583" s="8" t="s">
        <v>1123</v>
      </c>
      <c r="D583" s="9" t="str">
        <f aca="false">A583&amp;"|"&amp;B583</f>
        <v>Idaho|Latah County</v>
      </c>
      <c r="E583" s="10" t="n">
        <v>905</v>
      </c>
      <c r="F583" s="10" t="n">
        <v>1666</v>
      </c>
      <c r="G583" s="10" t="n">
        <v>65</v>
      </c>
      <c r="H583" s="10" t="n">
        <v>12</v>
      </c>
      <c r="I583" s="10" t="n">
        <v>901</v>
      </c>
      <c r="J583" s="10" t="n">
        <v>65179</v>
      </c>
      <c r="K583" s="11" t="n">
        <v>40315</v>
      </c>
      <c r="L583" s="12" t="n">
        <f aca="false">IF(COUNT(F583,G583)=2,F583+G583,"")</f>
        <v>1731</v>
      </c>
      <c r="M583" s="12" t="n">
        <f aca="false">IF(COUNT(E583,H583)=2,E583+H583,"")</f>
        <v>917</v>
      </c>
    </row>
    <row r="584" customFormat="false" ht="15" hidden="false" customHeight="false" outlineLevel="0" collapsed="false">
      <c r="A584" s="7" t="s">
        <v>1073</v>
      </c>
      <c r="B584" s="7" t="s">
        <v>1124</v>
      </c>
      <c r="C584" s="8" t="s">
        <v>1125</v>
      </c>
      <c r="D584" s="9" t="str">
        <f aca="false">A584&amp;"|"&amp;B584</f>
        <v>Idaho|Lemhi County</v>
      </c>
      <c r="E584" s="10" t="n">
        <v>721</v>
      </c>
      <c r="F584" s="10" t="n">
        <v>1368</v>
      </c>
      <c r="G584" s="10" t="n">
        <v>59</v>
      </c>
      <c r="H584" s="10" t="n">
        <v>12</v>
      </c>
      <c r="I584" s="10" t="n">
        <v>721</v>
      </c>
      <c r="J584" s="10" t="n">
        <v>52057</v>
      </c>
      <c r="K584" s="11" t="n">
        <v>8166</v>
      </c>
      <c r="L584" s="12" t="n">
        <f aca="false">IF(COUNT(F584,G584)=2,F584+G584,"")</f>
        <v>1427</v>
      </c>
      <c r="M584" s="12" t="n">
        <f aca="false">IF(COUNT(E584,H584)=2,E584+H584,"")</f>
        <v>733</v>
      </c>
    </row>
    <row r="585" customFormat="false" ht="15" hidden="false" customHeight="false" outlineLevel="0" collapsed="false">
      <c r="A585" s="7" t="s">
        <v>1073</v>
      </c>
      <c r="B585" s="7" t="s">
        <v>1126</v>
      </c>
      <c r="C585" s="8" t="s">
        <v>1127</v>
      </c>
      <c r="D585" s="9" t="str">
        <f aca="false">A585&amp;"|"&amp;B585</f>
        <v>Idaho|Lewis County</v>
      </c>
      <c r="E585" s="10" t="n">
        <v>708</v>
      </c>
      <c r="F585" s="10" t="n">
        <v>1241</v>
      </c>
      <c r="G585" s="10" t="n">
        <v>59</v>
      </c>
      <c r="H585" s="10" t="n">
        <v>12</v>
      </c>
      <c r="I585" s="10" t="n">
        <v>522</v>
      </c>
      <c r="J585" s="10" t="n">
        <v>49643</v>
      </c>
      <c r="K585" s="11" t="n">
        <v>3649</v>
      </c>
      <c r="L585" s="12" t="n">
        <f aca="false">IF(COUNT(F585,G585)=2,F585+G585,"")</f>
        <v>1300</v>
      </c>
      <c r="M585" s="12" t="n">
        <f aca="false">IF(COUNT(E585,H585)=2,E585+H585,"")</f>
        <v>720</v>
      </c>
    </row>
    <row r="586" customFormat="false" ht="15" hidden="false" customHeight="false" outlineLevel="0" collapsed="false">
      <c r="A586" s="7" t="s">
        <v>1073</v>
      </c>
      <c r="B586" s="7" t="s">
        <v>350</v>
      </c>
      <c r="C586" s="8" t="s">
        <v>1128</v>
      </c>
      <c r="D586" s="9" t="str">
        <f aca="false">A586&amp;"|"&amp;B586</f>
        <v>Idaho|Lincoln County</v>
      </c>
      <c r="E586" s="10" t="n">
        <v>860</v>
      </c>
      <c r="F586" s="10" t="n">
        <v>1268</v>
      </c>
      <c r="G586" s="10" t="n">
        <v>62</v>
      </c>
      <c r="H586" s="10" t="n">
        <v>12</v>
      </c>
      <c r="I586" s="10" t="n">
        <v>550</v>
      </c>
      <c r="J586" s="10" t="n">
        <v>66038</v>
      </c>
      <c r="K586" s="11" t="n">
        <v>5276</v>
      </c>
      <c r="L586" s="12" t="n">
        <f aca="false">IF(COUNT(F586,G586)=2,F586+G586,"")</f>
        <v>1330</v>
      </c>
      <c r="M586" s="12" t="n">
        <f aca="false">IF(COUNT(E586,H586)=2,E586+H586,"")</f>
        <v>872</v>
      </c>
    </row>
    <row r="587" customFormat="false" ht="15" hidden="false" customHeight="false" outlineLevel="0" collapsed="false">
      <c r="A587" s="7" t="s">
        <v>1073</v>
      </c>
      <c r="B587" s="7" t="s">
        <v>143</v>
      </c>
      <c r="C587" s="8" t="s">
        <v>1129</v>
      </c>
      <c r="D587" s="9" t="str">
        <f aca="false">A587&amp;"|"&amp;B587</f>
        <v>Idaho|Madison County</v>
      </c>
      <c r="E587" s="10" t="n">
        <v>965</v>
      </c>
      <c r="F587" s="10" t="n">
        <v>1566</v>
      </c>
      <c r="G587" s="10" t="n">
        <v>70</v>
      </c>
      <c r="H587" s="10" t="n">
        <v>12</v>
      </c>
      <c r="I587" s="10" t="n">
        <v>550</v>
      </c>
      <c r="J587" s="10" t="n">
        <v>58259</v>
      </c>
      <c r="K587" s="11" t="n">
        <v>53578</v>
      </c>
      <c r="L587" s="12" t="n">
        <f aca="false">IF(COUNT(F587,G587)=2,F587+G587,"")</f>
        <v>1636</v>
      </c>
      <c r="M587" s="12" t="n">
        <f aca="false">IF(COUNT(E587,H587)=2,E587+H587,"")</f>
        <v>977</v>
      </c>
    </row>
    <row r="588" customFormat="false" ht="15" hidden="false" customHeight="false" outlineLevel="0" collapsed="false">
      <c r="A588" s="7" t="s">
        <v>1073</v>
      </c>
      <c r="B588" s="7" t="s">
        <v>1130</v>
      </c>
      <c r="C588" s="8" t="s">
        <v>1131</v>
      </c>
      <c r="D588" s="9" t="str">
        <f aca="false">A588&amp;"|"&amp;B588</f>
        <v>Idaho|Minidoka County</v>
      </c>
      <c r="E588" s="10" t="n">
        <v>909</v>
      </c>
      <c r="F588" s="10" t="n">
        <v>1317</v>
      </c>
      <c r="G588" s="10" t="n">
        <v>66</v>
      </c>
      <c r="H588" s="10" t="n">
        <v>12</v>
      </c>
      <c r="I588" s="10" t="n">
        <v>550</v>
      </c>
      <c r="J588" s="10" t="n">
        <v>70060</v>
      </c>
      <c r="K588" s="11" t="n">
        <v>21922</v>
      </c>
      <c r="L588" s="12" t="n">
        <f aca="false">IF(COUNT(F588,G588)=2,F588+G588,"")</f>
        <v>1383</v>
      </c>
      <c r="M588" s="12" t="n">
        <f aca="false">IF(COUNT(E588,H588)=2,E588+H588,"")</f>
        <v>921</v>
      </c>
    </row>
    <row r="589" customFormat="false" ht="15" hidden="false" customHeight="false" outlineLevel="0" collapsed="false">
      <c r="A589" s="7" t="s">
        <v>1073</v>
      </c>
      <c r="B589" s="7" t="s">
        <v>1132</v>
      </c>
      <c r="C589" s="8" t="s">
        <v>1133</v>
      </c>
      <c r="D589" s="9" t="str">
        <f aca="false">A589&amp;"|"&amp;B589</f>
        <v>Idaho|Nez Perce County</v>
      </c>
      <c r="E589" s="10" t="n">
        <v>936</v>
      </c>
      <c r="F589" s="10" t="n">
        <v>1623</v>
      </c>
      <c r="G589" s="10" t="n">
        <v>68</v>
      </c>
      <c r="H589" s="10" t="n">
        <v>12</v>
      </c>
      <c r="I589" s="10" t="n">
        <v>721</v>
      </c>
      <c r="J589" s="10" t="n">
        <v>71466</v>
      </c>
      <c r="K589" s="11" t="n">
        <v>42477</v>
      </c>
      <c r="L589" s="12" t="n">
        <f aca="false">IF(COUNT(F589,G589)=2,F589+G589,"")</f>
        <v>1691</v>
      </c>
      <c r="M589" s="12" t="n">
        <f aca="false">IF(COUNT(E589,H589)=2,E589+H589,"")</f>
        <v>948</v>
      </c>
    </row>
    <row r="590" customFormat="false" ht="15" hidden="false" customHeight="false" outlineLevel="0" collapsed="false">
      <c r="A590" s="7" t="s">
        <v>1073</v>
      </c>
      <c r="B590" s="7" t="s">
        <v>1134</v>
      </c>
      <c r="C590" s="8" t="s">
        <v>1135</v>
      </c>
      <c r="D590" s="9" t="str">
        <f aca="false">A590&amp;"|"&amp;B590</f>
        <v>Idaho|Oneida County</v>
      </c>
      <c r="E590" s="10" t="n">
        <v>1009</v>
      </c>
      <c r="F590" s="10" t="n">
        <v>1324</v>
      </c>
      <c r="G590" s="10" t="n">
        <v>73</v>
      </c>
      <c r="H590" s="10" t="n">
        <v>12</v>
      </c>
      <c r="I590" s="10" t="n">
        <v>522</v>
      </c>
      <c r="J590" s="10" t="n">
        <v>72563</v>
      </c>
      <c r="K590" s="11" t="n">
        <v>4681</v>
      </c>
      <c r="L590" s="12" t="n">
        <f aca="false">IF(COUNT(F590,G590)=2,F590+G590,"")</f>
        <v>1397</v>
      </c>
      <c r="M590" s="12" t="n">
        <f aca="false">IF(COUNT(E590,H590)=2,E590+H590,"")</f>
        <v>1021</v>
      </c>
    </row>
    <row r="591" customFormat="false" ht="15" hidden="false" customHeight="false" outlineLevel="0" collapsed="false">
      <c r="A591" s="7" t="s">
        <v>1073</v>
      </c>
      <c r="B591" s="7" t="s">
        <v>1136</v>
      </c>
      <c r="C591" s="8" t="s">
        <v>1137</v>
      </c>
      <c r="D591" s="9" t="str">
        <f aca="false">A591&amp;"|"&amp;B591</f>
        <v>Idaho|Owyhee County</v>
      </c>
      <c r="E591" s="10" t="n">
        <v>771</v>
      </c>
      <c r="F591" s="10" t="n">
        <v>1485</v>
      </c>
      <c r="G591" s="10" t="n">
        <v>59</v>
      </c>
      <c r="H591" s="10" t="n">
        <v>12</v>
      </c>
      <c r="I591" s="10" t="n">
        <v>522</v>
      </c>
      <c r="J591" s="10" t="n">
        <v>59773</v>
      </c>
      <c r="K591" s="11" t="n">
        <v>12284</v>
      </c>
      <c r="L591" s="12" t="n">
        <f aca="false">IF(COUNT(F591,G591)=2,F591+G591,"")</f>
        <v>1544</v>
      </c>
      <c r="M591" s="12" t="n">
        <f aca="false">IF(COUNT(E591,H591)=2,E591+H591,"")</f>
        <v>783</v>
      </c>
    </row>
    <row r="592" customFormat="false" ht="15" hidden="false" customHeight="false" outlineLevel="0" collapsed="false">
      <c r="A592" s="7" t="s">
        <v>1073</v>
      </c>
      <c r="B592" s="7" t="s">
        <v>1138</v>
      </c>
      <c r="C592" s="8" t="s">
        <v>1139</v>
      </c>
      <c r="D592" s="9" t="str">
        <f aca="false">A592&amp;"|"&amp;B592</f>
        <v>Idaho|Payette County</v>
      </c>
      <c r="E592" s="10" t="n">
        <v>874</v>
      </c>
      <c r="F592" s="10" t="n">
        <v>1394</v>
      </c>
      <c r="G592" s="10" t="n">
        <v>63</v>
      </c>
      <c r="H592" s="10" t="n">
        <v>12</v>
      </c>
      <c r="I592" s="10" t="n">
        <v>522</v>
      </c>
      <c r="J592" s="10" t="n">
        <v>65723</v>
      </c>
      <c r="K592" s="11" t="n">
        <v>26190</v>
      </c>
      <c r="L592" s="12" t="n">
        <f aca="false">IF(COUNT(F592,G592)=2,F592+G592,"")</f>
        <v>1457</v>
      </c>
      <c r="M592" s="12" t="n">
        <f aca="false">IF(COUNT(E592,H592)=2,E592+H592,"")</f>
        <v>886</v>
      </c>
    </row>
    <row r="593" customFormat="false" ht="15" hidden="false" customHeight="false" outlineLevel="0" collapsed="false">
      <c r="A593" s="7" t="s">
        <v>1073</v>
      </c>
      <c r="B593" s="7" t="s">
        <v>1140</v>
      </c>
      <c r="C593" s="8" t="s">
        <v>1141</v>
      </c>
      <c r="D593" s="9" t="str">
        <f aca="false">A593&amp;"|"&amp;B593</f>
        <v>Idaho|Power County</v>
      </c>
      <c r="E593" s="10" t="n">
        <v>729</v>
      </c>
      <c r="F593" s="10" t="n">
        <v>1306</v>
      </c>
      <c r="G593" s="10" t="n">
        <v>59</v>
      </c>
      <c r="H593" s="10" t="n">
        <v>12</v>
      </c>
      <c r="I593" s="10" t="n">
        <v>550</v>
      </c>
      <c r="J593" s="10" t="n">
        <v>59760</v>
      </c>
      <c r="K593" s="11" t="n">
        <v>8018</v>
      </c>
      <c r="L593" s="12" t="n">
        <f aca="false">IF(COUNT(F593,G593)=2,F593+G593,"")</f>
        <v>1365</v>
      </c>
      <c r="M593" s="12" t="n">
        <f aca="false">IF(COUNT(E593,H593)=2,E593+H593,"")</f>
        <v>741</v>
      </c>
    </row>
    <row r="594" customFormat="false" ht="15" hidden="false" customHeight="false" outlineLevel="0" collapsed="false">
      <c r="A594" s="7" t="s">
        <v>1073</v>
      </c>
      <c r="B594" s="7" t="s">
        <v>1142</v>
      </c>
      <c r="C594" s="8" t="s">
        <v>1143</v>
      </c>
      <c r="D594" s="9" t="str">
        <f aca="false">A594&amp;"|"&amp;B594</f>
        <v>Idaho|Shoshone County</v>
      </c>
      <c r="E594" s="10" t="n">
        <v>880</v>
      </c>
      <c r="F594" s="10" t="n">
        <v>1240</v>
      </c>
      <c r="G594" s="10" t="n">
        <v>64</v>
      </c>
      <c r="H594" s="10" t="n">
        <v>12</v>
      </c>
      <c r="I594" s="10" t="n">
        <v>522</v>
      </c>
      <c r="J594" s="10" t="n">
        <v>49975</v>
      </c>
      <c r="K594" s="11" t="n">
        <v>13580</v>
      </c>
      <c r="L594" s="12" t="n">
        <f aca="false">IF(COUNT(F594,G594)=2,F594+G594,"")</f>
        <v>1304</v>
      </c>
      <c r="M594" s="12" t="n">
        <f aca="false">IF(COUNT(E594,H594)=2,E594+H594,"")</f>
        <v>892</v>
      </c>
    </row>
    <row r="595" customFormat="false" ht="15" hidden="false" customHeight="false" outlineLevel="0" collapsed="false">
      <c r="A595" s="7" t="s">
        <v>1073</v>
      </c>
      <c r="B595" s="7" t="s">
        <v>1144</v>
      </c>
      <c r="C595" s="8" t="s">
        <v>1145</v>
      </c>
      <c r="D595" s="9" t="str">
        <f aca="false">A595&amp;"|"&amp;B595</f>
        <v>Idaho|Teton County</v>
      </c>
      <c r="E595" s="10" t="n">
        <v>1196</v>
      </c>
      <c r="F595" s="10" t="n">
        <v>1883</v>
      </c>
      <c r="G595" s="10" t="n">
        <v>86</v>
      </c>
      <c r="H595" s="10" t="n">
        <v>12</v>
      </c>
      <c r="I595" s="10" t="n">
        <v>901</v>
      </c>
      <c r="J595" s="10" t="n">
        <v>90740</v>
      </c>
      <c r="K595" s="11" t="n">
        <v>12101</v>
      </c>
      <c r="L595" s="12" t="n">
        <f aca="false">IF(COUNT(F595,G595)=2,F595+G595,"")</f>
        <v>1969</v>
      </c>
      <c r="M595" s="12" t="n">
        <f aca="false">IF(COUNT(E595,H595)=2,E595+H595,"")</f>
        <v>1208</v>
      </c>
    </row>
    <row r="596" customFormat="false" ht="15" hidden="false" customHeight="false" outlineLevel="0" collapsed="false">
      <c r="A596" s="7" t="s">
        <v>1073</v>
      </c>
      <c r="B596" s="7" t="s">
        <v>1146</v>
      </c>
      <c r="C596" s="8" t="s">
        <v>1147</v>
      </c>
      <c r="D596" s="9" t="str">
        <f aca="false">A596&amp;"|"&amp;B596</f>
        <v>Idaho|Twin Falls County</v>
      </c>
      <c r="E596" s="10" t="n">
        <v>1011</v>
      </c>
      <c r="F596" s="10" t="n">
        <v>1488</v>
      </c>
      <c r="G596" s="10" t="n">
        <v>73</v>
      </c>
      <c r="H596" s="10" t="n">
        <v>12</v>
      </c>
      <c r="I596" s="10" t="n">
        <v>550</v>
      </c>
      <c r="J596" s="10" t="n">
        <v>65338</v>
      </c>
      <c r="K596" s="11" t="n">
        <v>92121</v>
      </c>
      <c r="L596" s="12" t="n">
        <f aca="false">IF(COUNT(F596,G596)=2,F596+G596,"")</f>
        <v>1561</v>
      </c>
      <c r="M596" s="12" t="n">
        <f aca="false">IF(COUNT(E596,H596)=2,E596+H596,"")</f>
        <v>1023</v>
      </c>
    </row>
    <row r="597" customFormat="false" ht="15" hidden="false" customHeight="false" outlineLevel="0" collapsed="false">
      <c r="A597" s="7" t="s">
        <v>1073</v>
      </c>
      <c r="B597" s="7" t="s">
        <v>1148</v>
      </c>
      <c r="C597" s="8" t="s">
        <v>1149</v>
      </c>
      <c r="D597" s="9" t="str">
        <f aca="false">A597&amp;"|"&amp;B597</f>
        <v>Idaho|Valley County</v>
      </c>
      <c r="E597" s="10" t="n">
        <v>1011</v>
      </c>
      <c r="F597" s="10" t="n">
        <v>1798</v>
      </c>
      <c r="G597" s="10" t="n">
        <v>73</v>
      </c>
      <c r="H597" s="10" t="n">
        <v>12</v>
      </c>
      <c r="I597" s="10" t="n">
        <v>659</v>
      </c>
      <c r="J597" s="10" t="n">
        <v>76125</v>
      </c>
      <c r="K597" s="11" t="n">
        <v>12136</v>
      </c>
      <c r="L597" s="12" t="n">
        <f aca="false">IF(COUNT(F597,G597)=2,F597+G597,"")</f>
        <v>1871</v>
      </c>
      <c r="M597" s="12" t="n">
        <f aca="false">IF(COUNT(E597,H597)=2,E597+H597,"")</f>
        <v>1023</v>
      </c>
    </row>
    <row r="598" customFormat="false" ht="15" hidden="false" customHeight="false" outlineLevel="0" collapsed="false">
      <c r="A598" s="7" t="s">
        <v>1073</v>
      </c>
      <c r="B598" s="7" t="s">
        <v>183</v>
      </c>
      <c r="C598" s="8" t="s">
        <v>1150</v>
      </c>
      <c r="D598" s="9" t="str">
        <f aca="false">A598&amp;"|"&amp;B598</f>
        <v>Idaho|Washington County</v>
      </c>
      <c r="E598" s="10" t="n">
        <v>919</v>
      </c>
      <c r="F598" s="10" t="n">
        <v>1283</v>
      </c>
      <c r="G598" s="10" t="n">
        <v>66</v>
      </c>
      <c r="H598" s="10" t="n">
        <v>12</v>
      </c>
      <c r="I598" s="10" t="n">
        <v>550</v>
      </c>
      <c r="J598" s="10" t="n">
        <v>53608</v>
      </c>
      <c r="K598" s="11" t="n">
        <v>10866</v>
      </c>
      <c r="L598" s="12" t="n">
        <f aca="false">IF(COUNT(F598,G598)=2,F598+G598,"")</f>
        <v>1349</v>
      </c>
      <c r="M598" s="12" t="n">
        <f aca="false">IF(COUNT(E598,H598)=2,E598+H598,"")</f>
        <v>931</v>
      </c>
    </row>
    <row r="599" customFormat="false" ht="15" hidden="false" customHeight="false" outlineLevel="0" collapsed="false">
      <c r="A599" s="7" t="s">
        <v>1151</v>
      </c>
      <c r="B599" s="7" t="s">
        <v>530</v>
      </c>
      <c r="C599" s="8" t="s">
        <v>1152</v>
      </c>
      <c r="D599" s="9" t="str">
        <f aca="false">A599&amp;"|"&amp;B599</f>
        <v>Illinois|Adams County</v>
      </c>
      <c r="E599" s="10" t="n">
        <v>826</v>
      </c>
      <c r="F599" s="10" t="n">
        <v>1223</v>
      </c>
      <c r="G599" s="10" t="n">
        <v>78</v>
      </c>
      <c r="H599" s="10" t="n">
        <v>13</v>
      </c>
      <c r="I599" s="10" t="n">
        <v>928</v>
      </c>
      <c r="J599" s="10" t="n">
        <v>64962</v>
      </c>
      <c r="K599" s="11" t="n">
        <v>65166</v>
      </c>
      <c r="L599" s="12" t="n">
        <f aca="false">IF(COUNT(F599,G599)=2,F599+G599,"")</f>
        <v>1301</v>
      </c>
      <c r="M599" s="12" t="n">
        <f aca="false">IF(COUNT(E599,H599)=2,E599+H599,"")</f>
        <v>839</v>
      </c>
    </row>
    <row r="600" customFormat="false" ht="15" hidden="false" customHeight="false" outlineLevel="0" collapsed="false">
      <c r="A600" s="7" t="s">
        <v>1151</v>
      </c>
      <c r="B600" s="7" t="s">
        <v>1153</v>
      </c>
      <c r="C600" s="8" t="s">
        <v>1154</v>
      </c>
      <c r="D600" s="9" t="str">
        <f aca="false">A600&amp;"|"&amp;B600</f>
        <v>Illinois|Alexander County</v>
      </c>
      <c r="E600" s="10" t="n">
        <v>540</v>
      </c>
      <c r="F600" s="10" t="n">
        <v>1191</v>
      </c>
      <c r="G600" s="10" t="n">
        <v>78</v>
      </c>
      <c r="H600" s="10" t="n">
        <v>13</v>
      </c>
      <c r="I600" s="10" t="n">
        <v>726</v>
      </c>
      <c r="J600" s="10" t="n">
        <v>43523</v>
      </c>
      <c r="K600" s="11" t="n">
        <v>5042</v>
      </c>
      <c r="L600" s="12" t="n">
        <f aca="false">IF(COUNT(F600,G600)=2,F600+G600,"")</f>
        <v>1269</v>
      </c>
      <c r="M600" s="12" t="n">
        <f aca="false">IF(COUNT(E600,H600)=2,E600+H600,"")</f>
        <v>553</v>
      </c>
    </row>
    <row r="601" customFormat="false" ht="15" hidden="false" customHeight="false" outlineLevel="0" collapsed="false">
      <c r="A601" s="7" t="s">
        <v>1151</v>
      </c>
      <c r="B601" s="7" t="s">
        <v>1155</v>
      </c>
      <c r="C601" s="8" t="s">
        <v>1156</v>
      </c>
      <c r="D601" s="9" t="str">
        <f aca="false">A601&amp;"|"&amp;B601</f>
        <v>Illinois|Bond County</v>
      </c>
      <c r="E601" s="10" t="n">
        <v>735</v>
      </c>
      <c r="F601" s="10" t="n">
        <v>1235</v>
      </c>
      <c r="G601" s="10" t="n">
        <v>78</v>
      </c>
      <c r="H601" s="10" t="n">
        <v>13</v>
      </c>
      <c r="I601" s="10" t="n">
        <v>827</v>
      </c>
      <c r="J601" s="10" t="n">
        <v>61603</v>
      </c>
      <c r="K601" s="11" t="n">
        <v>16627</v>
      </c>
      <c r="L601" s="12" t="n">
        <f aca="false">IF(COUNT(F601,G601)=2,F601+G601,"")</f>
        <v>1313</v>
      </c>
      <c r="M601" s="12" t="n">
        <f aca="false">IF(COUNT(E601,H601)=2,E601+H601,"")</f>
        <v>748</v>
      </c>
    </row>
    <row r="602" customFormat="false" ht="15" hidden="false" customHeight="false" outlineLevel="0" collapsed="false">
      <c r="A602" s="7" t="s">
        <v>1151</v>
      </c>
      <c r="B602" s="7" t="s">
        <v>290</v>
      </c>
      <c r="C602" s="8" t="s">
        <v>1157</v>
      </c>
      <c r="D602" s="9" t="str">
        <f aca="false">A602&amp;"|"&amp;B602</f>
        <v>Illinois|Boone County</v>
      </c>
      <c r="E602" s="10" t="n">
        <v>1011</v>
      </c>
      <c r="F602" s="10" t="n">
        <v>1589</v>
      </c>
      <c r="G602" s="10" t="n">
        <v>91</v>
      </c>
      <c r="H602" s="10" t="n">
        <v>13</v>
      </c>
      <c r="I602" s="10" t="n">
        <v>1249</v>
      </c>
      <c r="J602" s="10" t="n">
        <v>81638</v>
      </c>
      <c r="K602" s="11" t="n">
        <v>53316</v>
      </c>
      <c r="L602" s="12" t="n">
        <f aca="false">IF(COUNT(F602,G602)=2,F602+G602,"")</f>
        <v>1680</v>
      </c>
      <c r="M602" s="12" t="n">
        <f aca="false">IF(COUNT(E602,H602)=2,E602+H602,"")</f>
        <v>1024</v>
      </c>
    </row>
    <row r="603" customFormat="false" ht="15" hidden="false" customHeight="false" outlineLevel="0" collapsed="false">
      <c r="A603" s="7" t="s">
        <v>1151</v>
      </c>
      <c r="B603" s="7" t="s">
        <v>1158</v>
      </c>
      <c r="C603" s="8" t="s">
        <v>1159</v>
      </c>
      <c r="D603" s="9" t="str">
        <f aca="false">A603&amp;"|"&amp;B603</f>
        <v>Illinois|Brown County</v>
      </c>
      <c r="E603" s="10" t="n">
        <v>724</v>
      </c>
      <c r="F603" s="10" t="n">
        <v>1145</v>
      </c>
      <c r="G603" s="10" t="n">
        <v>78</v>
      </c>
      <c r="H603" s="10" t="n">
        <v>13</v>
      </c>
      <c r="I603" s="10" t="n">
        <v>726</v>
      </c>
      <c r="J603" s="10" t="n">
        <v>72288</v>
      </c>
      <c r="K603" s="11" t="n">
        <v>6320</v>
      </c>
      <c r="L603" s="12" t="n">
        <f aca="false">IF(COUNT(F603,G603)=2,F603+G603,"")</f>
        <v>1223</v>
      </c>
      <c r="M603" s="12" t="n">
        <f aca="false">IF(COUNT(E603,H603)=2,E603+H603,"")</f>
        <v>737</v>
      </c>
    </row>
    <row r="604" customFormat="false" ht="15" hidden="false" customHeight="false" outlineLevel="0" collapsed="false">
      <c r="A604" s="7" t="s">
        <v>1151</v>
      </c>
      <c r="B604" s="7" t="s">
        <v>1160</v>
      </c>
      <c r="C604" s="8" t="s">
        <v>1161</v>
      </c>
      <c r="D604" s="9" t="str">
        <f aca="false">A604&amp;"|"&amp;B604</f>
        <v>Illinois|Bureau County</v>
      </c>
      <c r="E604" s="10" t="n">
        <v>838</v>
      </c>
      <c r="F604" s="10" t="n">
        <v>1247</v>
      </c>
      <c r="G604" s="10" t="n">
        <v>78</v>
      </c>
      <c r="H604" s="10" t="n">
        <v>13</v>
      </c>
      <c r="I604" s="10" t="n">
        <v>898</v>
      </c>
      <c r="J604" s="10" t="n">
        <v>65894</v>
      </c>
      <c r="K604" s="11" t="n">
        <v>33027</v>
      </c>
      <c r="L604" s="12" t="n">
        <f aca="false">IF(COUNT(F604,G604)=2,F604+G604,"")</f>
        <v>1325</v>
      </c>
      <c r="M604" s="12" t="n">
        <f aca="false">IF(COUNT(E604,H604)=2,E604+H604,"")</f>
        <v>851</v>
      </c>
    </row>
    <row r="605" customFormat="false" ht="15" hidden="false" customHeight="false" outlineLevel="0" collapsed="false">
      <c r="A605" s="7" t="s">
        <v>1151</v>
      </c>
      <c r="B605" s="7" t="s">
        <v>69</v>
      </c>
      <c r="C605" s="8" t="s">
        <v>1162</v>
      </c>
      <c r="D605" s="9" t="str">
        <f aca="false">A605&amp;"|"&amp;B605</f>
        <v>Illinois|Calhoun County</v>
      </c>
      <c r="E605" s="10" t="n">
        <v>479</v>
      </c>
      <c r="F605" s="10" t="n">
        <v>1583</v>
      </c>
      <c r="G605" s="10" t="n">
        <v>78</v>
      </c>
      <c r="H605" s="10" t="n">
        <v>13</v>
      </c>
      <c r="I605" s="10" t="n">
        <v>726</v>
      </c>
      <c r="J605" s="10" t="n">
        <v>92095</v>
      </c>
      <c r="K605" s="11" t="n">
        <v>4406</v>
      </c>
      <c r="L605" s="12" t="n">
        <f aca="false">IF(COUNT(F605,G605)=2,F605+G605,"")</f>
        <v>1661</v>
      </c>
      <c r="M605" s="12" t="n">
        <f aca="false">IF(COUNT(E605,H605)=2,E605+H605,"")</f>
        <v>492</v>
      </c>
    </row>
    <row r="606" customFormat="false" ht="15" hidden="false" customHeight="false" outlineLevel="0" collapsed="false">
      <c r="A606" s="7" t="s">
        <v>1151</v>
      </c>
      <c r="B606" s="7" t="s">
        <v>295</v>
      </c>
      <c r="C606" s="8" t="s">
        <v>1163</v>
      </c>
      <c r="D606" s="9" t="str">
        <f aca="false">A606&amp;"|"&amp;B606</f>
        <v>Illinois|Carroll County</v>
      </c>
      <c r="E606" s="10" t="n">
        <v>784</v>
      </c>
      <c r="F606" s="10" t="n">
        <v>1188</v>
      </c>
      <c r="G606" s="10" t="n">
        <v>78</v>
      </c>
      <c r="H606" s="10" t="n">
        <v>13</v>
      </c>
      <c r="I606" s="10" t="n">
        <v>726</v>
      </c>
      <c r="J606" s="10" t="n">
        <v>60871</v>
      </c>
      <c r="K606" s="11" t="n">
        <v>15621</v>
      </c>
      <c r="L606" s="12" t="n">
        <f aca="false">IF(COUNT(F606,G606)=2,F606+G606,"")</f>
        <v>1266</v>
      </c>
      <c r="M606" s="12" t="n">
        <f aca="false">IF(COUNT(E606,H606)=2,E606+H606,"")</f>
        <v>797</v>
      </c>
    </row>
    <row r="607" customFormat="false" ht="15" hidden="false" customHeight="false" outlineLevel="0" collapsed="false">
      <c r="A607" s="7" t="s">
        <v>1151</v>
      </c>
      <c r="B607" s="7" t="s">
        <v>1164</v>
      </c>
      <c r="C607" s="8" t="s">
        <v>1165</v>
      </c>
      <c r="D607" s="9" t="str">
        <f aca="false">A607&amp;"|"&amp;B607</f>
        <v>Illinois|Cass County</v>
      </c>
      <c r="E607" s="10" t="n">
        <v>723</v>
      </c>
      <c r="F607" s="10" t="n">
        <v>1151</v>
      </c>
      <c r="G607" s="10" t="n">
        <v>78</v>
      </c>
      <c r="H607" s="10" t="n">
        <v>13</v>
      </c>
      <c r="I607" s="10" t="n">
        <v>726</v>
      </c>
      <c r="J607" s="10" t="n">
        <v>64907</v>
      </c>
      <c r="K607" s="11" t="n">
        <v>12826</v>
      </c>
      <c r="L607" s="12" t="n">
        <f aca="false">IF(COUNT(F607,G607)=2,F607+G607,"")</f>
        <v>1229</v>
      </c>
      <c r="M607" s="12" t="n">
        <f aca="false">IF(COUNT(E607,H607)=2,E607+H607,"")</f>
        <v>736</v>
      </c>
    </row>
    <row r="608" customFormat="false" ht="15" hidden="false" customHeight="false" outlineLevel="0" collapsed="false">
      <c r="A608" s="7" t="s">
        <v>1151</v>
      </c>
      <c r="B608" s="7" t="s">
        <v>1166</v>
      </c>
      <c r="C608" s="8" t="s">
        <v>1167</v>
      </c>
      <c r="D608" s="9" t="str">
        <f aca="false">A608&amp;"|"&amp;B608</f>
        <v>Illinois|Champaign County</v>
      </c>
      <c r="E608" s="10" t="n">
        <v>1018</v>
      </c>
      <c r="F608" s="10" t="n">
        <v>1609</v>
      </c>
      <c r="G608" s="10" t="n">
        <v>92</v>
      </c>
      <c r="H608" s="10" t="n">
        <v>13</v>
      </c>
      <c r="I608" s="10" t="n">
        <v>1341</v>
      </c>
      <c r="J608" s="10" t="n">
        <v>63091</v>
      </c>
      <c r="K608" s="11" t="n">
        <v>206098</v>
      </c>
      <c r="L608" s="12" t="n">
        <f aca="false">IF(COUNT(F608,G608)=2,F608+G608,"")</f>
        <v>1701</v>
      </c>
      <c r="M608" s="12" t="n">
        <f aca="false">IF(COUNT(E608,H608)=2,E608+H608,"")</f>
        <v>1031</v>
      </c>
    </row>
    <row r="609" customFormat="false" ht="15" hidden="false" customHeight="false" outlineLevel="0" collapsed="false">
      <c r="A609" s="7" t="s">
        <v>1151</v>
      </c>
      <c r="B609" s="7" t="s">
        <v>1168</v>
      </c>
      <c r="C609" s="8" t="s">
        <v>1169</v>
      </c>
      <c r="D609" s="9" t="str">
        <f aca="false">A609&amp;"|"&amp;B609</f>
        <v>Illinois|Christian County</v>
      </c>
      <c r="E609" s="10" t="n">
        <v>729</v>
      </c>
      <c r="F609" s="10" t="n">
        <v>1175</v>
      </c>
      <c r="G609" s="10" t="n">
        <v>78</v>
      </c>
      <c r="H609" s="10" t="n">
        <v>13</v>
      </c>
      <c r="I609" s="10" t="n">
        <v>674</v>
      </c>
      <c r="J609" s="10" t="n">
        <v>59253</v>
      </c>
      <c r="K609" s="11" t="n">
        <v>33684</v>
      </c>
      <c r="L609" s="12" t="n">
        <f aca="false">IF(COUNT(F609,G609)=2,F609+G609,"")</f>
        <v>1253</v>
      </c>
      <c r="M609" s="12" t="n">
        <f aca="false">IF(COUNT(E609,H609)=2,E609+H609,"")</f>
        <v>742</v>
      </c>
    </row>
    <row r="610" customFormat="false" ht="15" hidden="false" customHeight="false" outlineLevel="0" collapsed="false">
      <c r="A610" s="7" t="s">
        <v>1151</v>
      </c>
      <c r="B610" s="7" t="s">
        <v>299</v>
      </c>
      <c r="C610" s="8" t="s">
        <v>1170</v>
      </c>
      <c r="D610" s="9" t="str">
        <f aca="false">A610&amp;"|"&amp;B610</f>
        <v>Illinois|Clark County</v>
      </c>
      <c r="E610" s="10" t="n">
        <v>828</v>
      </c>
      <c r="F610" s="10" t="n">
        <v>1199</v>
      </c>
      <c r="G610" s="10" t="n">
        <v>78</v>
      </c>
      <c r="H610" s="10" t="n">
        <v>13</v>
      </c>
      <c r="I610" s="10" t="n">
        <v>726</v>
      </c>
      <c r="J610" s="10" t="n">
        <v>70625</v>
      </c>
      <c r="K610" s="11" t="n">
        <v>15328</v>
      </c>
      <c r="L610" s="12" t="n">
        <f aca="false">IF(COUNT(F610,G610)=2,F610+G610,"")</f>
        <v>1277</v>
      </c>
      <c r="M610" s="12" t="n">
        <f aca="false">IF(COUNT(E610,H610)=2,E610+H610,"")</f>
        <v>841</v>
      </c>
    </row>
    <row r="611" customFormat="false" ht="15" hidden="false" customHeight="false" outlineLevel="0" collapsed="false">
      <c r="A611" s="7" t="s">
        <v>1151</v>
      </c>
      <c r="B611" s="7" t="s">
        <v>81</v>
      </c>
      <c r="C611" s="8" t="s">
        <v>1171</v>
      </c>
      <c r="D611" s="9" t="str">
        <f aca="false">A611&amp;"|"&amp;B611</f>
        <v>Illinois|Clay County</v>
      </c>
      <c r="E611" s="10" t="n">
        <v>709</v>
      </c>
      <c r="F611" s="10" t="n">
        <v>1174</v>
      </c>
      <c r="G611" s="10" t="n">
        <v>78</v>
      </c>
      <c r="H611" s="10" t="n">
        <v>13</v>
      </c>
      <c r="I611" s="10" t="n">
        <v>726</v>
      </c>
      <c r="J611" s="10" t="n">
        <v>57266</v>
      </c>
      <c r="K611" s="11" t="n">
        <v>13173</v>
      </c>
      <c r="L611" s="12" t="n">
        <f aca="false">IF(COUNT(F611,G611)=2,F611+G611,"")</f>
        <v>1252</v>
      </c>
      <c r="M611" s="12" t="n">
        <f aca="false">IF(COUNT(E611,H611)=2,E611+H611,"")</f>
        <v>722</v>
      </c>
    </row>
    <row r="612" customFormat="false" ht="15" hidden="false" customHeight="false" outlineLevel="0" collapsed="false">
      <c r="A612" s="7" t="s">
        <v>1151</v>
      </c>
      <c r="B612" s="7" t="s">
        <v>1172</v>
      </c>
      <c r="C612" s="8" t="s">
        <v>1173</v>
      </c>
      <c r="D612" s="9" t="str">
        <f aca="false">A612&amp;"|"&amp;B612</f>
        <v>Illinois|Clinton County</v>
      </c>
      <c r="E612" s="10" t="n">
        <v>934</v>
      </c>
      <c r="F612" s="10" t="n">
        <v>1472</v>
      </c>
      <c r="G612" s="10" t="n">
        <v>84</v>
      </c>
      <c r="H612" s="10" t="n">
        <v>13</v>
      </c>
      <c r="I612" s="10" t="n">
        <v>797</v>
      </c>
      <c r="J612" s="10" t="n">
        <v>82314</v>
      </c>
      <c r="K612" s="11" t="n">
        <v>36899</v>
      </c>
      <c r="L612" s="12" t="n">
        <f aca="false">IF(COUNT(F612,G612)=2,F612+G612,"")</f>
        <v>1556</v>
      </c>
      <c r="M612" s="12" t="n">
        <f aca="false">IF(COUNT(E612,H612)=2,E612+H612,"")</f>
        <v>947</v>
      </c>
    </row>
    <row r="613" customFormat="false" ht="15" hidden="false" customHeight="false" outlineLevel="0" collapsed="false">
      <c r="A613" s="7" t="s">
        <v>1151</v>
      </c>
      <c r="B613" s="7" t="s">
        <v>1174</v>
      </c>
      <c r="C613" s="8" t="s">
        <v>1175</v>
      </c>
      <c r="D613" s="9" t="str">
        <f aca="false">A613&amp;"|"&amp;B613</f>
        <v>Illinois|Coles County</v>
      </c>
      <c r="E613" s="10" t="n">
        <v>793</v>
      </c>
      <c r="F613" s="10" t="n">
        <v>1210</v>
      </c>
      <c r="G613" s="10" t="n">
        <v>78</v>
      </c>
      <c r="H613" s="10" t="n">
        <v>13</v>
      </c>
      <c r="I613" s="10" t="n">
        <v>750</v>
      </c>
      <c r="J613" s="10" t="n">
        <v>56040</v>
      </c>
      <c r="K613" s="11" t="n">
        <v>46689</v>
      </c>
      <c r="L613" s="12" t="n">
        <f aca="false">IF(COUNT(F613,G613)=2,F613+G613,"")</f>
        <v>1288</v>
      </c>
      <c r="M613" s="12" t="n">
        <f aca="false">IF(COUNT(E613,H613)=2,E613+H613,"")</f>
        <v>806</v>
      </c>
    </row>
    <row r="614" customFormat="false" ht="15" hidden="false" customHeight="false" outlineLevel="0" collapsed="false">
      <c r="A614" s="7" t="s">
        <v>1151</v>
      </c>
      <c r="B614" s="7" t="s">
        <v>857</v>
      </c>
      <c r="C614" s="8" t="s">
        <v>1176</v>
      </c>
      <c r="D614" s="9" t="str">
        <f aca="false">A614&amp;"|"&amp;B614</f>
        <v>Illinois|Cook County</v>
      </c>
      <c r="E614" s="10" t="n">
        <v>1381</v>
      </c>
      <c r="F614" s="10" t="n">
        <v>2232</v>
      </c>
      <c r="G614" s="10" t="n">
        <v>124</v>
      </c>
      <c r="H614" s="10" t="n">
        <v>13</v>
      </c>
      <c r="I614" s="10" t="n">
        <v>1206</v>
      </c>
      <c r="J614" s="10" t="n">
        <v>81797</v>
      </c>
      <c r="K614" s="11" t="n">
        <v>5185812</v>
      </c>
      <c r="L614" s="12" t="n">
        <f aca="false">IF(COUNT(F614,G614)=2,F614+G614,"")</f>
        <v>2356</v>
      </c>
      <c r="M614" s="12" t="n">
        <f aca="false">IF(COUNT(E614,H614)=2,E614+H614,"")</f>
        <v>1394</v>
      </c>
    </row>
    <row r="615" customFormat="false" ht="15" hidden="false" customHeight="false" outlineLevel="0" collapsed="false">
      <c r="A615" s="7" t="s">
        <v>1151</v>
      </c>
      <c r="B615" s="7" t="s">
        <v>311</v>
      </c>
      <c r="C615" s="8" t="s">
        <v>1177</v>
      </c>
      <c r="D615" s="9" t="str">
        <f aca="false">A615&amp;"|"&amp;B615</f>
        <v>Illinois|Crawford County</v>
      </c>
      <c r="E615" s="10" t="n">
        <v>761</v>
      </c>
      <c r="F615" s="10" t="n">
        <v>1186</v>
      </c>
      <c r="G615" s="10" t="n">
        <v>78</v>
      </c>
      <c r="H615" s="10" t="n">
        <v>13</v>
      </c>
      <c r="I615" s="10" t="n">
        <v>726</v>
      </c>
      <c r="J615" s="10" t="n">
        <v>67614</v>
      </c>
      <c r="K615" s="11" t="n">
        <v>18588</v>
      </c>
      <c r="L615" s="12" t="n">
        <f aca="false">IF(COUNT(F615,G615)=2,F615+G615,"")</f>
        <v>1264</v>
      </c>
      <c r="M615" s="12" t="n">
        <f aca="false">IF(COUNT(E615,H615)=2,E615+H615,"")</f>
        <v>774</v>
      </c>
    </row>
    <row r="616" customFormat="false" ht="15" hidden="false" customHeight="false" outlineLevel="0" collapsed="false">
      <c r="A616" s="7" t="s">
        <v>1151</v>
      </c>
      <c r="B616" s="7" t="s">
        <v>1178</v>
      </c>
      <c r="C616" s="8" t="s">
        <v>1179</v>
      </c>
      <c r="D616" s="9" t="str">
        <f aca="false">A616&amp;"|"&amp;B616</f>
        <v>Illinois|Cumberland County</v>
      </c>
      <c r="E616" s="10" t="n">
        <v>756</v>
      </c>
      <c r="F616" s="10" t="n">
        <v>1175</v>
      </c>
      <c r="G616" s="10" t="n">
        <v>78</v>
      </c>
      <c r="H616" s="10" t="n">
        <v>13</v>
      </c>
      <c r="I616" s="10" t="n">
        <v>726</v>
      </c>
      <c r="J616" s="10" t="n">
        <v>69826</v>
      </c>
      <c r="K616" s="11" t="n">
        <v>10378</v>
      </c>
      <c r="L616" s="12" t="n">
        <f aca="false">IF(COUNT(F616,G616)=2,F616+G616,"")</f>
        <v>1253</v>
      </c>
      <c r="M616" s="12" t="n">
        <f aca="false">IF(COUNT(E616,H616)=2,E616+H616,"")</f>
        <v>769</v>
      </c>
    </row>
    <row r="617" customFormat="false" ht="15" hidden="false" customHeight="false" outlineLevel="0" collapsed="false">
      <c r="A617" s="7" t="s">
        <v>1151</v>
      </c>
      <c r="B617" s="7" t="s">
        <v>1180</v>
      </c>
      <c r="C617" s="8" t="s">
        <v>1181</v>
      </c>
      <c r="D617" s="9" t="str">
        <f aca="false">A617&amp;"|"&amp;B617</f>
        <v>Illinois|De Witt County</v>
      </c>
      <c r="E617" s="10" t="n">
        <v>857</v>
      </c>
      <c r="F617" s="10" t="n">
        <v>1199</v>
      </c>
      <c r="G617" s="10" t="n">
        <v>78</v>
      </c>
      <c r="H617" s="10" t="n">
        <v>13</v>
      </c>
      <c r="I617" s="10" t="n">
        <v>726</v>
      </c>
      <c r="J617" s="10" t="n">
        <v>64802</v>
      </c>
      <c r="K617" s="11" t="n">
        <v>15461</v>
      </c>
      <c r="L617" s="12" t="n">
        <f aca="false">IF(COUNT(F617,G617)=2,F617+G617,"")</f>
        <v>1277</v>
      </c>
      <c r="M617" s="12" t="n">
        <f aca="false">IF(COUNT(E617,H617)=2,E617+H617,"")</f>
        <v>870</v>
      </c>
    </row>
    <row r="618" customFormat="false" ht="15" hidden="false" customHeight="false" outlineLevel="0" collapsed="false">
      <c r="A618" s="7" t="s">
        <v>1151</v>
      </c>
      <c r="B618" s="7" t="s">
        <v>103</v>
      </c>
      <c r="C618" s="8" t="s">
        <v>1182</v>
      </c>
      <c r="D618" s="9" t="str">
        <f aca="false">A618&amp;"|"&amp;B618</f>
        <v>Illinois|DeKalb County</v>
      </c>
      <c r="E618" s="10" t="n">
        <v>1041</v>
      </c>
      <c r="F618" s="10" t="n">
        <v>1850</v>
      </c>
      <c r="G618" s="10" t="n">
        <v>94</v>
      </c>
      <c r="H618" s="10" t="n">
        <v>13</v>
      </c>
      <c r="I618" s="10" t="n">
        <v>1268</v>
      </c>
      <c r="J618" s="10" t="n">
        <v>69022</v>
      </c>
      <c r="K618" s="11" t="n">
        <v>100512</v>
      </c>
      <c r="L618" s="12" t="n">
        <f aca="false">IF(COUNT(F618,G618)=2,F618+G618,"")</f>
        <v>1944</v>
      </c>
      <c r="M618" s="12" t="n">
        <f aca="false">IF(COUNT(E618,H618)=2,E618+H618,"")</f>
        <v>1054</v>
      </c>
    </row>
    <row r="619" customFormat="false" ht="15" hidden="false" customHeight="false" outlineLevel="0" collapsed="false">
      <c r="A619" s="7" t="s">
        <v>1151</v>
      </c>
      <c r="B619" s="7" t="s">
        <v>566</v>
      </c>
      <c r="C619" s="8" t="s">
        <v>1183</v>
      </c>
      <c r="D619" s="9" t="str">
        <f aca="false">A619&amp;"|"&amp;B619</f>
        <v>Illinois|Douglas County</v>
      </c>
      <c r="E619" s="10" t="n">
        <v>818</v>
      </c>
      <c r="F619" s="10" t="n">
        <v>1272</v>
      </c>
      <c r="G619" s="10" t="n">
        <v>78</v>
      </c>
      <c r="H619" s="10" t="n">
        <v>13</v>
      </c>
      <c r="I619" s="10" t="n">
        <v>726</v>
      </c>
      <c r="J619" s="10" t="n">
        <v>74186</v>
      </c>
      <c r="K619" s="11" t="n">
        <v>19686</v>
      </c>
      <c r="L619" s="12" t="n">
        <f aca="false">IF(COUNT(F619,G619)=2,F619+G619,"")</f>
        <v>1350</v>
      </c>
      <c r="M619" s="12" t="n">
        <f aca="false">IF(COUNT(E619,H619)=2,E619+H619,"")</f>
        <v>831</v>
      </c>
    </row>
    <row r="620" customFormat="false" ht="15" hidden="false" customHeight="false" outlineLevel="0" collapsed="false">
      <c r="A620" s="7" t="s">
        <v>1151</v>
      </c>
      <c r="B620" s="7" t="s">
        <v>1184</v>
      </c>
      <c r="C620" s="8" t="s">
        <v>1185</v>
      </c>
      <c r="D620" s="9" t="str">
        <f aca="false">A620&amp;"|"&amp;B620</f>
        <v>Illinois|DuPage County</v>
      </c>
      <c r="E620" s="10" t="n">
        <v>1628</v>
      </c>
      <c r="F620" s="10" t="n">
        <v>2410</v>
      </c>
      <c r="G620" s="10" t="n">
        <v>146</v>
      </c>
      <c r="H620" s="10" t="n">
        <v>13</v>
      </c>
      <c r="I620" s="10" t="n">
        <v>1622</v>
      </c>
      <c r="J620" s="10" t="n">
        <v>110502</v>
      </c>
      <c r="K620" s="11" t="n">
        <v>927263</v>
      </c>
      <c r="L620" s="12" t="n">
        <f aca="false">IF(COUNT(F620,G620)=2,F620+G620,"")</f>
        <v>2556</v>
      </c>
      <c r="M620" s="12" t="n">
        <f aca="false">IF(COUNT(E620,H620)=2,E620+H620,"")</f>
        <v>1641</v>
      </c>
    </row>
    <row r="621" customFormat="false" ht="15" hidden="false" customHeight="false" outlineLevel="0" collapsed="false">
      <c r="A621" s="7" t="s">
        <v>1151</v>
      </c>
      <c r="B621" s="7" t="s">
        <v>1186</v>
      </c>
      <c r="C621" s="8" t="s">
        <v>1187</v>
      </c>
      <c r="D621" s="9" t="str">
        <f aca="false">A621&amp;"|"&amp;B621</f>
        <v>Illinois|Edgar County</v>
      </c>
      <c r="E621" s="10" t="n">
        <v>757</v>
      </c>
      <c r="F621" s="10" t="n">
        <v>1075</v>
      </c>
      <c r="G621" s="10" t="n">
        <v>78</v>
      </c>
      <c r="H621" s="10" t="n">
        <v>13</v>
      </c>
      <c r="I621" s="10" t="n">
        <v>726</v>
      </c>
      <c r="J621" s="10" t="n">
        <v>56909</v>
      </c>
      <c r="K621" s="11" t="n">
        <v>16637</v>
      </c>
      <c r="L621" s="12" t="n">
        <f aca="false">IF(COUNT(F621,G621)=2,F621+G621,"")</f>
        <v>1153</v>
      </c>
      <c r="M621" s="12" t="n">
        <f aca="false">IF(COUNT(E621,H621)=2,E621+H621,"")</f>
        <v>770</v>
      </c>
    </row>
    <row r="622" customFormat="false" ht="15" hidden="false" customHeight="false" outlineLevel="0" collapsed="false">
      <c r="A622" s="7" t="s">
        <v>1151</v>
      </c>
      <c r="B622" s="7" t="s">
        <v>1188</v>
      </c>
      <c r="C622" s="8" t="s">
        <v>1189</v>
      </c>
      <c r="D622" s="9" t="str">
        <f aca="false">A622&amp;"|"&amp;B622</f>
        <v>Illinois|Edwards County</v>
      </c>
      <c r="E622" s="10" t="n">
        <v>746</v>
      </c>
      <c r="F622" s="10" t="n">
        <v>1060</v>
      </c>
      <c r="G622" s="10" t="n">
        <v>78</v>
      </c>
      <c r="H622" s="10" t="n">
        <v>13</v>
      </c>
      <c r="I622" s="10" t="n">
        <v>726</v>
      </c>
      <c r="J622" s="10" t="n">
        <v>59386</v>
      </c>
      <c r="K622" s="11" t="n">
        <v>6118</v>
      </c>
      <c r="L622" s="12" t="n">
        <f aca="false">IF(COUNT(F622,G622)=2,F622+G622,"")</f>
        <v>1138</v>
      </c>
      <c r="M622" s="12" t="n">
        <f aca="false">IF(COUNT(E622,H622)=2,E622+H622,"")</f>
        <v>759</v>
      </c>
    </row>
    <row r="623" customFormat="false" ht="15" hidden="false" customHeight="false" outlineLevel="0" collapsed="false">
      <c r="A623" s="7" t="s">
        <v>1151</v>
      </c>
      <c r="B623" s="7" t="s">
        <v>882</v>
      </c>
      <c r="C623" s="8" t="s">
        <v>1190</v>
      </c>
      <c r="D623" s="9" t="str">
        <f aca="false">A623&amp;"|"&amp;B623</f>
        <v>Illinois|Effingham County</v>
      </c>
      <c r="E623" s="10" t="n">
        <v>734</v>
      </c>
      <c r="F623" s="10" t="n">
        <v>1405</v>
      </c>
      <c r="G623" s="10" t="n">
        <v>78</v>
      </c>
      <c r="H623" s="10" t="n">
        <v>13</v>
      </c>
      <c r="I623" s="10" t="n">
        <v>656</v>
      </c>
      <c r="J623" s="10" t="n">
        <v>75380</v>
      </c>
      <c r="K623" s="11" t="n">
        <v>34505</v>
      </c>
      <c r="L623" s="12" t="n">
        <f aca="false">IF(COUNT(F623,G623)=2,F623+G623,"")</f>
        <v>1483</v>
      </c>
      <c r="M623" s="12" t="n">
        <f aca="false">IF(COUNT(E623,H623)=2,E623+H623,"")</f>
        <v>747</v>
      </c>
    </row>
    <row r="624" customFormat="false" ht="15" hidden="false" customHeight="false" outlineLevel="0" collapsed="false">
      <c r="A624" s="7" t="s">
        <v>1151</v>
      </c>
      <c r="B624" s="7" t="s">
        <v>111</v>
      </c>
      <c r="C624" s="8" t="s">
        <v>1191</v>
      </c>
      <c r="D624" s="9" t="str">
        <f aca="false">A624&amp;"|"&amp;B624</f>
        <v>Illinois|Fayette County</v>
      </c>
      <c r="E624" s="10" t="n">
        <v>740</v>
      </c>
      <c r="F624" s="10" t="n">
        <v>1166</v>
      </c>
      <c r="G624" s="10" t="n">
        <v>78</v>
      </c>
      <c r="H624" s="10" t="n">
        <v>13</v>
      </c>
      <c r="I624" s="10" t="n">
        <v>666</v>
      </c>
      <c r="J624" s="10" t="n">
        <v>57113</v>
      </c>
      <c r="K624" s="11" t="n">
        <v>21380</v>
      </c>
      <c r="L624" s="12" t="n">
        <f aca="false">IF(COUNT(F624,G624)=2,F624+G624,"")</f>
        <v>1244</v>
      </c>
      <c r="M624" s="12" t="n">
        <f aca="false">IF(COUNT(E624,H624)=2,E624+H624,"")</f>
        <v>753</v>
      </c>
    </row>
    <row r="625" customFormat="false" ht="15" hidden="false" customHeight="false" outlineLevel="0" collapsed="false">
      <c r="A625" s="7" t="s">
        <v>1151</v>
      </c>
      <c r="B625" s="7" t="s">
        <v>1192</v>
      </c>
      <c r="C625" s="8" t="s">
        <v>1193</v>
      </c>
      <c r="D625" s="9" t="str">
        <f aca="false">A625&amp;"|"&amp;B625</f>
        <v>Illinois|Ford County</v>
      </c>
      <c r="E625" s="10" t="n">
        <v>836</v>
      </c>
      <c r="F625" s="10" t="n">
        <v>1217</v>
      </c>
      <c r="G625" s="10" t="n">
        <v>78</v>
      </c>
      <c r="H625" s="10" t="n">
        <v>13</v>
      </c>
      <c r="I625" s="10" t="n">
        <v>726</v>
      </c>
      <c r="J625" s="10" t="n">
        <v>60782</v>
      </c>
      <c r="K625" s="11" t="n">
        <v>13396</v>
      </c>
      <c r="L625" s="12" t="n">
        <f aca="false">IF(COUNT(F625,G625)=2,F625+G625,"")</f>
        <v>1295</v>
      </c>
      <c r="M625" s="12" t="n">
        <f aca="false">IF(COUNT(E625,H625)=2,E625+H625,"")</f>
        <v>849</v>
      </c>
    </row>
    <row r="626" customFormat="false" ht="15" hidden="false" customHeight="false" outlineLevel="0" collapsed="false">
      <c r="A626" s="7" t="s">
        <v>1151</v>
      </c>
      <c r="B626" s="7" t="s">
        <v>113</v>
      </c>
      <c r="C626" s="8" t="s">
        <v>1194</v>
      </c>
      <c r="D626" s="9" t="str">
        <f aca="false">A626&amp;"|"&amp;B626</f>
        <v>Illinois|Franklin County</v>
      </c>
      <c r="E626" s="10" t="n">
        <v>771</v>
      </c>
      <c r="F626" s="10" t="n">
        <v>1120</v>
      </c>
      <c r="G626" s="10" t="n">
        <v>78</v>
      </c>
      <c r="H626" s="10" t="n">
        <v>13</v>
      </c>
      <c r="I626" s="10" t="n">
        <v>827</v>
      </c>
      <c r="J626" s="10" t="n">
        <v>53471</v>
      </c>
      <c r="K626" s="11" t="n">
        <v>37541</v>
      </c>
      <c r="L626" s="12" t="n">
        <f aca="false">IF(COUNT(F626,G626)=2,F626+G626,"")</f>
        <v>1198</v>
      </c>
      <c r="M626" s="12" t="n">
        <f aca="false">IF(COUNT(E626,H626)=2,E626+H626,"")</f>
        <v>784</v>
      </c>
    </row>
    <row r="627" customFormat="false" ht="15" hidden="false" customHeight="false" outlineLevel="0" collapsed="false">
      <c r="A627" s="7" t="s">
        <v>1151</v>
      </c>
      <c r="B627" s="7" t="s">
        <v>325</v>
      </c>
      <c r="C627" s="8" t="s">
        <v>1195</v>
      </c>
      <c r="D627" s="9" t="str">
        <f aca="false">A627&amp;"|"&amp;B627</f>
        <v>Illinois|Fulton County</v>
      </c>
      <c r="E627" s="10" t="n">
        <v>808</v>
      </c>
      <c r="F627" s="10" t="n">
        <v>1192</v>
      </c>
      <c r="G627" s="10" t="n">
        <v>78</v>
      </c>
      <c r="H627" s="10" t="n">
        <v>13</v>
      </c>
      <c r="I627" s="10" t="n">
        <v>799</v>
      </c>
      <c r="J627" s="10" t="n">
        <v>58617</v>
      </c>
      <c r="K627" s="11" t="n">
        <v>33259</v>
      </c>
      <c r="L627" s="12" t="n">
        <f aca="false">IF(COUNT(F627,G627)=2,F627+G627,"")</f>
        <v>1270</v>
      </c>
      <c r="M627" s="12" t="n">
        <f aca="false">IF(COUNT(E627,H627)=2,E627+H627,"")</f>
        <v>821</v>
      </c>
    </row>
    <row r="628" customFormat="false" ht="15" hidden="false" customHeight="false" outlineLevel="0" collapsed="false">
      <c r="A628" s="7" t="s">
        <v>1151</v>
      </c>
      <c r="B628" s="7" t="s">
        <v>1196</v>
      </c>
      <c r="C628" s="8" t="s">
        <v>1197</v>
      </c>
      <c r="D628" s="9" t="str">
        <f aca="false">A628&amp;"|"&amp;B628</f>
        <v>Illinois|Gallatin County</v>
      </c>
      <c r="E628" s="10" t="n">
        <v>500</v>
      </c>
      <c r="F628" s="10" t="n">
        <v>1103</v>
      </c>
      <c r="G628" s="10" t="n">
        <v>78</v>
      </c>
      <c r="H628" s="10" t="n">
        <v>13</v>
      </c>
      <c r="I628" s="10" t="n">
        <v>726</v>
      </c>
      <c r="J628" s="10" t="n">
        <v>54626</v>
      </c>
      <c r="K628" s="11" t="n">
        <v>4857</v>
      </c>
      <c r="L628" s="12" t="n">
        <f aca="false">IF(COUNT(F628,G628)=2,F628+G628,"")</f>
        <v>1181</v>
      </c>
      <c r="M628" s="12" t="n">
        <f aca="false">IF(COUNT(E628,H628)=2,E628+H628,"")</f>
        <v>513</v>
      </c>
    </row>
    <row r="629" customFormat="false" ht="15" hidden="false" customHeight="false" outlineLevel="0" collapsed="false">
      <c r="A629" s="7" t="s">
        <v>1151</v>
      </c>
      <c r="B629" s="7" t="s">
        <v>117</v>
      </c>
      <c r="C629" s="8" t="s">
        <v>1198</v>
      </c>
      <c r="D629" s="9" t="str">
        <f aca="false">A629&amp;"|"&amp;B629</f>
        <v>Illinois|Greene County</v>
      </c>
      <c r="E629" s="10" t="n">
        <v>800</v>
      </c>
      <c r="F629" s="10" t="n">
        <v>1128</v>
      </c>
      <c r="G629" s="10" t="n">
        <v>78</v>
      </c>
      <c r="H629" s="10" t="n">
        <v>13</v>
      </c>
      <c r="I629" s="10" t="n">
        <v>726</v>
      </c>
      <c r="J629" s="10" t="n">
        <v>60976</v>
      </c>
      <c r="K629" s="11" t="n">
        <v>11837</v>
      </c>
      <c r="L629" s="12" t="n">
        <f aca="false">IF(COUNT(F629,G629)=2,F629+G629,"")</f>
        <v>1206</v>
      </c>
      <c r="M629" s="12" t="n">
        <f aca="false">IF(COUNT(E629,H629)=2,E629+H629,"")</f>
        <v>813</v>
      </c>
    </row>
    <row r="630" customFormat="false" ht="15" hidden="false" customHeight="false" outlineLevel="0" collapsed="false">
      <c r="A630" s="7" t="s">
        <v>1151</v>
      </c>
      <c r="B630" s="7" t="s">
        <v>1199</v>
      </c>
      <c r="C630" s="8" t="s">
        <v>1200</v>
      </c>
      <c r="D630" s="9" t="str">
        <f aca="false">A630&amp;"|"&amp;B630</f>
        <v>Illinois|Grundy County</v>
      </c>
      <c r="E630" s="10" t="n">
        <v>1137</v>
      </c>
      <c r="F630" s="10" t="n">
        <v>1946</v>
      </c>
      <c r="G630" s="10" t="n">
        <v>102</v>
      </c>
      <c r="H630" s="10" t="n">
        <v>13</v>
      </c>
      <c r="I630" s="10" t="n">
        <v>1145</v>
      </c>
      <c r="J630" s="10" t="n">
        <v>93060</v>
      </c>
      <c r="K630" s="11" t="n">
        <v>52920</v>
      </c>
      <c r="L630" s="12" t="n">
        <f aca="false">IF(COUNT(F630,G630)=2,F630+G630,"")</f>
        <v>2048</v>
      </c>
      <c r="M630" s="12" t="n">
        <f aca="false">IF(COUNT(E630,H630)=2,E630+H630,"")</f>
        <v>1150</v>
      </c>
    </row>
    <row r="631" customFormat="false" ht="15" hidden="false" customHeight="false" outlineLevel="0" collapsed="false">
      <c r="A631" s="7" t="s">
        <v>1151</v>
      </c>
      <c r="B631" s="7" t="s">
        <v>717</v>
      </c>
      <c r="C631" s="8" t="s">
        <v>1201</v>
      </c>
      <c r="D631" s="9" t="str">
        <f aca="false">A631&amp;"|"&amp;B631</f>
        <v>Illinois|Hamilton County</v>
      </c>
      <c r="E631" s="10" t="n">
        <v>566</v>
      </c>
      <c r="F631" s="10" t="n">
        <v>1121</v>
      </c>
      <c r="G631" s="10" t="n">
        <v>78</v>
      </c>
      <c r="H631" s="10" t="n">
        <v>13</v>
      </c>
      <c r="I631" s="10" t="n">
        <v>567</v>
      </c>
      <c r="J631" s="10" t="n">
        <v>61520</v>
      </c>
      <c r="K631" s="11" t="n">
        <v>7972</v>
      </c>
      <c r="L631" s="12" t="n">
        <f aca="false">IF(COUNT(F631,G631)=2,F631+G631,"")</f>
        <v>1199</v>
      </c>
      <c r="M631" s="12" t="n">
        <f aca="false">IF(COUNT(E631,H631)=2,E631+H631,"")</f>
        <v>579</v>
      </c>
    </row>
    <row r="632" customFormat="false" ht="15" hidden="false" customHeight="false" outlineLevel="0" collapsed="false">
      <c r="A632" s="7" t="s">
        <v>1151</v>
      </c>
      <c r="B632" s="7" t="s">
        <v>915</v>
      </c>
      <c r="C632" s="8" t="s">
        <v>1202</v>
      </c>
      <c r="D632" s="9" t="str">
        <f aca="false">A632&amp;"|"&amp;B632</f>
        <v>Illinois|Hancock County</v>
      </c>
      <c r="E632" s="10" t="n">
        <v>755</v>
      </c>
      <c r="F632" s="10" t="n">
        <v>1119</v>
      </c>
      <c r="G632" s="10" t="n">
        <v>78</v>
      </c>
      <c r="H632" s="10" t="n">
        <v>13</v>
      </c>
      <c r="I632" s="10" t="n">
        <v>726</v>
      </c>
      <c r="J632" s="10" t="n">
        <v>65044</v>
      </c>
      <c r="K632" s="11" t="n">
        <v>17434</v>
      </c>
      <c r="L632" s="12" t="n">
        <f aca="false">IF(COUNT(F632,G632)=2,F632+G632,"")</f>
        <v>1197</v>
      </c>
      <c r="M632" s="12" t="n">
        <f aca="false">IF(COUNT(E632,H632)=2,E632+H632,"")</f>
        <v>768</v>
      </c>
    </row>
    <row r="633" customFormat="false" ht="15" hidden="false" customHeight="false" outlineLevel="0" collapsed="false">
      <c r="A633" s="7" t="s">
        <v>1151</v>
      </c>
      <c r="B633" s="7" t="s">
        <v>1203</v>
      </c>
      <c r="C633" s="8" t="s">
        <v>1204</v>
      </c>
      <c r="D633" s="9" t="str">
        <f aca="false">A633&amp;"|"&amp;B633</f>
        <v>Illinois|Hardin County</v>
      </c>
      <c r="E633" s="10" t="n">
        <v>342</v>
      </c>
      <c r="F633" s="10" t="n">
        <v>1059</v>
      </c>
      <c r="G633" s="10" t="n">
        <v>78</v>
      </c>
      <c r="H633" s="10" t="n">
        <v>13</v>
      </c>
      <c r="I633" s="10" t="n">
        <v>726</v>
      </c>
      <c r="J633" s="10" t="n">
        <v>57155</v>
      </c>
      <c r="K633" s="11" t="n">
        <v>3623</v>
      </c>
      <c r="L633" s="12" t="n">
        <f aca="false">IF(COUNT(F633,G633)=2,F633+G633,"")</f>
        <v>1137</v>
      </c>
      <c r="M633" s="12" t="n">
        <f aca="false">IF(COUNT(E633,H633)=2,E633+H633,"")</f>
        <v>355</v>
      </c>
    </row>
    <row r="634" customFormat="false" ht="15" hidden="false" customHeight="false" outlineLevel="0" collapsed="false">
      <c r="A634" s="7" t="s">
        <v>1151</v>
      </c>
      <c r="B634" s="7" t="s">
        <v>1205</v>
      </c>
      <c r="C634" s="8" t="s">
        <v>1206</v>
      </c>
      <c r="D634" s="9" t="str">
        <f aca="false">A634&amp;"|"&amp;B634</f>
        <v>Illinois|Henderson County</v>
      </c>
      <c r="E634" s="10" t="n">
        <v>834</v>
      </c>
      <c r="F634" s="10" t="n">
        <v>1167</v>
      </c>
      <c r="G634" s="10" t="n">
        <v>78</v>
      </c>
      <c r="H634" s="10" t="n">
        <v>13</v>
      </c>
      <c r="I634" s="10" t="n">
        <v>726</v>
      </c>
      <c r="J634" s="10" t="n">
        <v>65651</v>
      </c>
      <c r="K634" s="11" t="n">
        <v>6284</v>
      </c>
      <c r="L634" s="12" t="n">
        <f aca="false">IF(COUNT(F634,G634)=2,F634+G634,"")</f>
        <v>1245</v>
      </c>
      <c r="M634" s="12" t="n">
        <f aca="false">IF(COUNT(E634,H634)=2,E634+H634,"")</f>
        <v>847</v>
      </c>
    </row>
    <row r="635" customFormat="false" ht="15" hidden="false" customHeight="false" outlineLevel="0" collapsed="false">
      <c r="A635" s="7" t="s">
        <v>1151</v>
      </c>
      <c r="B635" s="7" t="s">
        <v>121</v>
      </c>
      <c r="C635" s="8" t="s">
        <v>1207</v>
      </c>
      <c r="D635" s="9" t="str">
        <f aca="false">A635&amp;"|"&amp;B635</f>
        <v>Illinois|Henry County</v>
      </c>
      <c r="E635" s="10" t="n">
        <v>837</v>
      </c>
      <c r="F635" s="10" t="n">
        <v>1351</v>
      </c>
      <c r="G635" s="10" t="n">
        <v>78</v>
      </c>
      <c r="H635" s="10" t="n">
        <v>13</v>
      </c>
      <c r="I635" s="10" t="n">
        <v>983</v>
      </c>
      <c r="J635" s="10" t="n">
        <v>69912</v>
      </c>
      <c r="K635" s="11" t="n">
        <v>48948</v>
      </c>
      <c r="L635" s="12" t="n">
        <f aca="false">IF(COUNT(F635,G635)=2,F635+G635,"")</f>
        <v>1429</v>
      </c>
      <c r="M635" s="12" t="n">
        <f aca="false">IF(COUNT(E635,H635)=2,E635+H635,"")</f>
        <v>850</v>
      </c>
    </row>
    <row r="636" customFormat="false" ht="15" hidden="false" customHeight="false" outlineLevel="0" collapsed="false">
      <c r="A636" s="7" t="s">
        <v>1151</v>
      </c>
      <c r="B636" s="7" t="s">
        <v>1208</v>
      </c>
      <c r="C636" s="8" t="s">
        <v>1209</v>
      </c>
      <c r="D636" s="9" t="str">
        <f aca="false">A636&amp;"|"&amp;B636</f>
        <v>Illinois|Iroquois County</v>
      </c>
      <c r="E636" s="10" t="n">
        <v>793</v>
      </c>
      <c r="F636" s="10" t="n">
        <v>1264</v>
      </c>
      <c r="G636" s="10" t="n">
        <v>78</v>
      </c>
      <c r="H636" s="10" t="n">
        <v>13</v>
      </c>
      <c r="I636" s="10" t="n">
        <v>726</v>
      </c>
      <c r="J636" s="10" t="n">
        <v>62439</v>
      </c>
      <c r="K636" s="11" t="n">
        <v>26746</v>
      </c>
      <c r="L636" s="12" t="n">
        <f aca="false">IF(COUNT(F636,G636)=2,F636+G636,"")</f>
        <v>1342</v>
      </c>
      <c r="M636" s="12" t="n">
        <f aca="false">IF(COUNT(E636,H636)=2,E636+H636,"")</f>
        <v>806</v>
      </c>
    </row>
    <row r="637" customFormat="false" ht="15" hidden="false" customHeight="false" outlineLevel="0" collapsed="false">
      <c r="A637" s="7" t="s">
        <v>1151</v>
      </c>
      <c r="B637" s="7" t="s">
        <v>125</v>
      </c>
      <c r="C637" s="8" t="s">
        <v>1210</v>
      </c>
      <c r="D637" s="9" t="str">
        <f aca="false">A637&amp;"|"&amp;B637</f>
        <v>Illinois|Jackson County</v>
      </c>
      <c r="E637" s="10" t="n">
        <v>746</v>
      </c>
      <c r="F637" s="10" t="n">
        <v>1332</v>
      </c>
      <c r="G637" s="10" t="n">
        <v>78</v>
      </c>
      <c r="H637" s="10" t="n">
        <v>13</v>
      </c>
      <c r="I637" s="10" t="n">
        <v>1145</v>
      </c>
      <c r="J637" s="10" t="n">
        <v>45572</v>
      </c>
      <c r="K637" s="11" t="n">
        <v>52706</v>
      </c>
      <c r="L637" s="12" t="n">
        <f aca="false">IF(COUNT(F637,G637)=2,F637+G637,"")</f>
        <v>1410</v>
      </c>
      <c r="M637" s="12" t="n">
        <f aca="false">IF(COUNT(E637,H637)=2,E637+H637,"")</f>
        <v>759</v>
      </c>
    </row>
    <row r="638" customFormat="false" ht="15" hidden="false" customHeight="false" outlineLevel="0" collapsed="false">
      <c r="A638" s="7" t="s">
        <v>1151</v>
      </c>
      <c r="B638" s="7" t="s">
        <v>930</v>
      </c>
      <c r="C638" s="8" t="s">
        <v>1211</v>
      </c>
      <c r="D638" s="9" t="str">
        <f aca="false">A638&amp;"|"&amp;B638</f>
        <v>Illinois|Jasper County</v>
      </c>
      <c r="E638" s="10" t="n">
        <v>766</v>
      </c>
      <c r="F638" s="10" t="n">
        <v>1296</v>
      </c>
      <c r="G638" s="10" t="n">
        <v>78</v>
      </c>
      <c r="H638" s="10" t="n">
        <v>13</v>
      </c>
      <c r="I638" s="10" t="n">
        <v>726</v>
      </c>
      <c r="J638" s="10" t="n">
        <v>71094</v>
      </c>
      <c r="K638" s="11" t="n">
        <v>9233</v>
      </c>
      <c r="L638" s="12" t="n">
        <f aca="false">IF(COUNT(F638,G638)=2,F638+G638,"")</f>
        <v>1374</v>
      </c>
      <c r="M638" s="12" t="n">
        <f aca="false">IF(COUNT(E638,H638)=2,E638+H638,"")</f>
        <v>779</v>
      </c>
    </row>
    <row r="639" customFormat="false" ht="15" hidden="false" customHeight="false" outlineLevel="0" collapsed="false">
      <c r="A639" s="7" t="s">
        <v>1151</v>
      </c>
      <c r="B639" s="7" t="s">
        <v>127</v>
      </c>
      <c r="C639" s="8" t="s">
        <v>1212</v>
      </c>
      <c r="D639" s="9" t="str">
        <f aca="false">A639&amp;"|"&amp;B639</f>
        <v>Illinois|Jefferson County</v>
      </c>
      <c r="E639" s="10" t="n">
        <v>862</v>
      </c>
      <c r="F639" s="10" t="n">
        <v>1280</v>
      </c>
      <c r="G639" s="10" t="n">
        <v>78</v>
      </c>
      <c r="H639" s="10" t="n">
        <v>13</v>
      </c>
      <c r="I639" s="10" t="n">
        <v>1058</v>
      </c>
      <c r="J639" s="10" t="n">
        <v>61102</v>
      </c>
      <c r="K639" s="11" t="n">
        <v>36808</v>
      </c>
      <c r="L639" s="12" t="n">
        <f aca="false">IF(COUNT(F639,G639)=2,F639+G639,"")</f>
        <v>1358</v>
      </c>
      <c r="M639" s="12" t="n">
        <f aca="false">IF(COUNT(E639,H639)=2,E639+H639,"")</f>
        <v>875</v>
      </c>
    </row>
    <row r="640" customFormat="false" ht="15" hidden="false" customHeight="false" outlineLevel="0" collapsed="false">
      <c r="A640" s="7" t="s">
        <v>1151</v>
      </c>
      <c r="B640" s="7" t="s">
        <v>1213</v>
      </c>
      <c r="C640" s="8" t="s">
        <v>1214</v>
      </c>
      <c r="D640" s="9" t="str">
        <f aca="false">A640&amp;"|"&amp;B640</f>
        <v>Illinois|Jersey County</v>
      </c>
      <c r="E640" s="10" t="n">
        <v>794</v>
      </c>
      <c r="F640" s="10" t="n">
        <v>1432</v>
      </c>
      <c r="G640" s="10" t="n">
        <v>78</v>
      </c>
      <c r="H640" s="10" t="n">
        <v>13</v>
      </c>
      <c r="I640" s="10" t="n">
        <v>726</v>
      </c>
      <c r="J640" s="10" t="n">
        <v>79104</v>
      </c>
      <c r="K640" s="11" t="n">
        <v>21336</v>
      </c>
      <c r="L640" s="12" t="n">
        <f aca="false">IF(COUNT(F640,G640)=2,F640+G640,"")</f>
        <v>1510</v>
      </c>
      <c r="M640" s="12" t="n">
        <f aca="false">IF(COUNT(E640,H640)=2,E640+H640,"")</f>
        <v>807</v>
      </c>
    </row>
    <row r="641" customFormat="false" ht="15" hidden="false" customHeight="false" outlineLevel="0" collapsed="false">
      <c r="A641" s="7" t="s">
        <v>1151</v>
      </c>
      <c r="B641" s="7" t="s">
        <v>1215</v>
      </c>
      <c r="C641" s="8" t="s">
        <v>1216</v>
      </c>
      <c r="D641" s="9" t="str">
        <f aca="false">A641&amp;"|"&amp;B641</f>
        <v>Illinois|Jo Daviess County</v>
      </c>
      <c r="E641" s="10" t="n">
        <v>795</v>
      </c>
      <c r="F641" s="10" t="n">
        <v>1414</v>
      </c>
      <c r="G641" s="10" t="n">
        <v>78</v>
      </c>
      <c r="H641" s="10" t="n">
        <v>13</v>
      </c>
      <c r="I641" s="10" t="n">
        <v>726</v>
      </c>
      <c r="J641" s="10" t="n">
        <v>74954</v>
      </c>
      <c r="K641" s="11" t="n">
        <v>21918</v>
      </c>
      <c r="L641" s="12" t="n">
        <f aca="false">IF(COUNT(F641,G641)=2,F641+G641,"")</f>
        <v>1492</v>
      </c>
      <c r="M641" s="12" t="n">
        <f aca="false">IF(COUNT(E641,H641)=2,E641+H641,"")</f>
        <v>808</v>
      </c>
    </row>
    <row r="642" customFormat="false" ht="15" hidden="false" customHeight="false" outlineLevel="0" collapsed="false">
      <c r="A642" s="7" t="s">
        <v>1151</v>
      </c>
      <c r="B642" s="7" t="s">
        <v>344</v>
      </c>
      <c r="C642" s="8" t="s">
        <v>1217</v>
      </c>
      <c r="D642" s="9" t="str">
        <f aca="false">A642&amp;"|"&amp;B642</f>
        <v>Illinois|Johnson County</v>
      </c>
      <c r="E642" s="10" t="n">
        <v>634</v>
      </c>
      <c r="F642" s="10" t="n">
        <v>1378</v>
      </c>
      <c r="G642" s="10" t="n">
        <v>78</v>
      </c>
      <c r="H642" s="10" t="n">
        <v>13</v>
      </c>
      <c r="I642" s="10" t="n">
        <v>726</v>
      </c>
      <c r="J642" s="10" t="n">
        <v>65203</v>
      </c>
      <c r="K642" s="11" t="n">
        <v>13350</v>
      </c>
      <c r="L642" s="12" t="n">
        <f aca="false">IF(COUNT(F642,G642)=2,F642+G642,"")</f>
        <v>1456</v>
      </c>
      <c r="M642" s="12" t="n">
        <f aca="false">IF(COUNT(E642,H642)=2,E642+H642,"")</f>
        <v>647</v>
      </c>
    </row>
    <row r="643" customFormat="false" ht="15" hidden="false" customHeight="false" outlineLevel="0" collapsed="false">
      <c r="A643" s="7" t="s">
        <v>1151</v>
      </c>
      <c r="B643" s="7" t="s">
        <v>1218</v>
      </c>
      <c r="C643" s="8" t="s">
        <v>1219</v>
      </c>
      <c r="D643" s="9" t="str">
        <f aca="false">A643&amp;"|"&amp;B643</f>
        <v>Illinois|Kane County</v>
      </c>
      <c r="E643" s="10" t="n">
        <v>1404</v>
      </c>
      <c r="F643" s="10" t="n">
        <v>2212</v>
      </c>
      <c r="G643" s="10" t="n">
        <v>126</v>
      </c>
      <c r="H643" s="10" t="n">
        <v>13</v>
      </c>
      <c r="I643" s="10" t="n">
        <v>1423</v>
      </c>
      <c r="J643" s="10" t="n">
        <v>100678</v>
      </c>
      <c r="K643" s="11" t="n">
        <v>516097</v>
      </c>
      <c r="L643" s="12" t="n">
        <f aca="false">IF(COUNT(F643,G643)=2,F643+G643,"")</f>
        <v>2338</v>
      </c>
      <c r="M643" s="12" t="n">
        <f aca="false">IF(COUNT(E643,H643)=2,E643+H643,"")</f>
        <v>1417</v>
      </c>
    </row>
    <row r="644" customFormat="false" ht="15" hidden="false" customHeight="false" outlineLevel="0" collapsed="false">
      <c r="A644" s="7" t="s">
        <v>1151</v>
      </c>
      <c r="B644" s="7" t="s">
        <v>1220</v>
      </c>
      <c r="C644" s="8" t="s">
        <v>1221</v>
      </c>
      <c r="D644" s="9" t="str">
        <f aca="false">A644&amp;"|"&amp;B644</f>
        <v>Illinois|Kankakee County</v>
      </c>
      <c r="E644" s="10" t="n">
        <v>1075</v>
      </c>
      <c r="F644" s="10" t="n">
        <v>1616</v>
      </c>
      <c r="G644" s="10" t="n">
        <v>97</v>
      </c>
      <c r="H644" s="10" t="n">
        <v>13</v>
      </c>
      <c r="I644" s="10" t="n">
        <v>874</v>
      </c>
      <c r="J644" s="10" t="n">
        <v>68325</v>
      </c>
      <c r="K644" s="11" t="n">
        <v>106833</v>
      </c>
      <c r="L644" s="12" t="n">
        <f aca="false">IF(COUNT(F644,G644)=2,F644+G644,"")</f>
        <v>1713</v>
      </c>
      <c r="M644" s="12" t="n">
        <f aca="false">IF(COUNT(E644,H644)=2,E644+H644,"")</f>
        <v>1088</v>
      </c>
    </row>
    <row r="645" customFormat="false" ht="15" hidden="false" customHeight="false" outlineLevel="0" collapsed="false">
      <c r="A645" s="7" t="s">
        <v>1151</v>
      </c>
      <c r="B645" s="7" t="s">
        <v>1222</v>
      </c>
      <c r="C645" s="8" t="s">
        <v>1223</v>
      </c>
      <c r="D645" s="9" t="str">
        <f aca="false">A645&amp;"|"&amp;B645</f>
        <v>Illinois|Kendall County</v>
      </c>
      <c r="E645" s="10" t="n">
        <v>1763</v>
      </c>
      <c r="F645" s="10" t="n">
        <v>2229</v>
      </c>
      <c r="G645" s="10" t="n">
        <v>158</v>
      </c>
      <c r="H645" s="10" t="n">
        <v>13</v>
      </c>
      <c r="I645" s="10" t="n">
        <v>1239</v>
      </c>
      <c r="J645" s="10" t="n">
        <v>110474</v>
      </c>
      <c r="K645" s="11" t="n">
        <v>135053</v>
      </c>
      <c r="L645" s="12" t="n">
        <f aca="false">IF(COUNT(F645,G645)=2,F645+G645,"")</f>
        <v>2387</v>
      </c>
      <c r="M645" s="12" t="n">
        <f aca="false">IF(COUNT(E645,H645)=2,E645+H645,"")</f>
        <v>1776</v>
      </c>
    </row>
    <row r="646" customFormat="false" ht="15" hidden="false" customHeight="false" outlineLevel="0" collapsed="false">
      <c r="A646" s="7" t="s">
        <v>1151</v>
      </c>
      <c r="B646" s="7" t="s">
        <v>1224</v>
      </c>
      <c r="C646" s="8" t="s">
        <v>1225</v>
      </c>
      <c r="D646" s="9" t="str">
        <f aca="false">A646&amp;"|"&amp;B646</f>
        <v>Illinois|Knox County</v>
      </c>
      <c r="E646" s="10" t="n">
        <v>725</v>
      </c>
      <c r="F646" s="10" t="n">
        <v>1148</v>
      </c>
      <c r="G646" s="10" t="n">
        <v>78</v>
      </c>
      <c r="H646" s="10" t="n">
        <v>13</v>
      </c>
      <c r="I646" s="10" t="n">
        <v>1347</v>
      </c>
      <c r="J646" s="10" t="n">
        <v>53291</v>
      </c>
      <c r="K646" s="11" t="n">
        <v>49294</v>
      </c>
      <c r="L646" s="12" t="n">
        <f aca="false">IF(COUNT(F646,G646)=2,F646+G646,"")</f>
        <v>1226</v>
      </c>
      <c r="M646" s="12" t="n">
        <f aca="false">IF(COUNT(E646,H646)=2,E646+H646,"")</f>
        <v>738</v>
      </c>
    </row>
    <row r="647" customFormat="false" ht="15" hidden="false" customHeight="false" outlineLevel="0" collapsed="false">
      <c r="A647" s="7" t="s">
        <v>1151</v>
      </c>
      <c r="B647" s="7" t="s">
        <v>1226</v>
      </c>
      <c r="C647" s="8" t="s">
        <v>1227</v>
      </c>
      <c r="D647" s="9" t="str">
        <f aca="false">A647&amp;"|"&amp;B647</f>
        <v>Illinois|LaSalle County</v>
      </c>
      <c r="E647" s="10" t="n">
        <v>906</v>
      </c>
      <c r="F647" s="10" t="n">
        <v>1427</v>
      </c>
      <c r="G647" s="10" t="n">
        <v>81</v>
      </c>
      <c r="H647" s="10" t="n">
        <v>13</v>
      </c>
      <c r="I647" s="10" t="n">
        <v>1145</v>
      </c>
      <c r="J647" s="10" t="n">
        <v>72281</v>
      </c>
      <c r="K647" s="11" t="n">
        <v>109049</v>
      </c>
      <c r="L647" s="12" t="n">
        <f aca="false">IF(COUNT(F647,G647)=2,F647+G647,"")</f>
        <v>1508</v>
      </c>
      <c r="M647" s="12" t="n">
        <f aca="false">IF(COUNT(E647,H647)=2,E647+H647,"")</f>
        <v>919</v>
      </c>
    </row>
    <row r="648" customFormat="false" ht="15" hidden="false" customHeight="false" outlineLevel="0" collapsed="false">
      <c r="A648" s="7" t="s">
        <v>1151</v>
      </c>
      <c r="B648" s="7" t="s">
        <v>447</v>
      </c>
      <c r="C648" s="8" t="s">
        <v>1228</v>
      </c>
      <c r="D648" s="9" t="str">
        <f aca="false">A648&amp;"|"&amp;B648</f>
        <v>Illinois|Lake County</v>
      </c>
      <c r="E648" s="10" t="n">
        <v>1434</v>
      </c>
      <c r="F648" s="10" t="n">
        <v>2452</v>
      </c>
      <c r="G648" s="10" t="n">
        <v>129</v>
      </c>
      <c r="H648" s="10" t="n">
        <v>13</v>
      </c>
      <c r="I648" s="10" t="n">
        <v>1323</v>
      </c>
      <c r="J648" s="10" t="n">
        <v>108917</v>
      </c>
      <c r="K648" s="11" t="n">
        <v>711885</v>
      </c>
      <c r="L648" s="12" t="n">
        <f aca="false">IF(COUNT(F648,G648)=2,F648+G648,"")</f>
        <v>2581</v>
      </c>
      <c r="M648" s="12" t="n">
        <f aca="false">IF(COUNT(E648,H648)=2,E648+H648,"")</f>
        <v>1447</v>
      </c>
    </row>
    <row r="649" customFormat="false" ht="15" hidden="false" customHeight="false" outlineLevel="0" collapsed="false">
      <c r="A649" s="7" t="s">
        <v>1151</v>
      </c>
      <c r="B649" s="7" t="s">
        <v>133</v>
      </c>
      <c r="C649" s="8" t="s">
        <v>1229</v>
      </c>
      <c r="D649" s="9" t="str">
        <f aca="false">A649&amp;"|"&amp;B649</f>
        <v>Illinois|Lawrence County</v>
      </c>
      <c r="E649" s="10" t="n">
        <v>810</v>
      </c>
      <c r="F649" s="10" t="n">
        <v>1070</v>
      </c>
      <c r="G649" s="10" t="n">
        <v>78</v>
      </c>
      <c r="H649" s="10" t="n">
        <v>13</v>
      </c>
      <c r="I649" s="10" t="n">
        <v>726</v>
      </c>
      <c r="J649" s="10" t="n">
        <v>53438</v>
      </c>
      <c r="K649" s="11" t="n">
        <v>15137</v>
      </c>
      <c r="L649" s="12" t="n">
        <f aca="false">IF(COUNT(F649,G649)=2,F649+G649,"")</f>
        <v>1148</v>
      </c>
      <c r="M649" s="12" t="n">
        <f aca="false">IF(COUNT(E649,H649)=2,E649+H649,"")</f>
        <v>823</v>
      </c>
    </row>
    <row r="650" customFormat="false" ht="15" hidden="false" customHeight="false" outlineLevel="0" collapsed="false">
      <c r="A650" s="7" t="s">
        <v>1151</v>
      </c>
      <c r="B650" s="7" t="s">
        <v>135</v>
      </c>
      <c r="C650" s="8" t="s">
        <v>1230</v>
      </c>
      <c r="D650" s="9" t="str">
        <f aca="false">A650&amp;"|"&amp;B650</f>
        <v>Illinois|Lee County</v>
      </c>
      <c r="E650" s="10" t="n">
        <v>853</v>
      </c>
      <c r="F650" s="10" t="n">
        <v>1405</v>
      </c>
      <c r="G650" s="10" t="n">
        <v>78</v>
      </c>
      <c r="H650" s="10" t="n">
        <v>13</v>
      </c>
      <c r="I650" s="10" t="n">
        <v>1058</v>
      </c>
      <c r="J650" s="10" t="n">
        <v>68459</v>
      </c>
      <c r="K650" s="11" t="n">
        <v>34058</v>
      </c>
      <c r="L650" s="12" t="n">
        <f aca="false">IF(COUNT(F650,G650)=2,F650+G650,"")</f>
        <v>1483</v>
      </c>
      <c r="M650" s="12" t="n">
        <f aca="false">IF(COUNT(E650,H650)=2,E650+H650,"")</f>
        <v>866</v>
      </c>
    </row>
    <row r="651" customFormat="false" ht="15" hidden="false" customHeight="false" outlineLevel="0" collapsed="false">
      <c r="A651" s="7" t="s">
        <v>1151</v>
      </c>
      <c r="B651" s="7" t="s">
        <v>1231</v>
      </c>
      <c r="C651" s="8" t="s">
        <v>1232</v>
      </c>
      <c r="D651" s="9" t="str">
        <f aca="false">A651&amp;"|"&amp;B651</f>
        <v>Illinois|Livingston County</v>
      </c>
      <c r="E651" s="10" t="n">
        <v>855</v>
      </c>
      <c r="F651" s="10" t="n">
        <v>1323</v>
      </c>
      <c r="G651" s="10" t="n">
        <v>78</v>
      </c>
      <c r="H651" s="10" t="n">
        <v>13</v>
      </c>
      <c r="I651" s="10" t="n">
        <v>769</v>
      </c>
      <c r="J651" s="10" t="n">
        <v>70796</v>
      </c>
      <c r="K651" s="11" t="n">
        <v>35659</v>
      </c>
      <c r="L651" s="12" t="n">
        <f aca="false">IF(COUNT(F651,G651)=2,F651+G651,"")</f>
        <v>1401</v>
      </c>
      <c r="M651" s="12" t="n">
        <f aca="false">IF(COUNT(E651,H651)=2,E651+H651,"")</f>
        <v>868</v>
      </c>
    </row>
    <row r="652" customFormat="false" ht="15" hidden="false" customHeight="false" outlineLevel="0" collapsed="false">
      <c r="A652" s="7" t="s">
        <v>1151</v>
      </c>
      <c r="B652" s="7" t="s">
        <v>354</v>
      </c>
      <c r="C652" s="8" t="s">
        <v>1233</v>
      </c>
      <c r="D652" s="9" t="str">
        <f aca="false">A652&amp;"|"&amp;B652</f>
        <v>Illinois|Logan County</v>
      </c>
      <c r="E652" s="10" t="n">
        <v>804</v>
      </c>
      <c r="F652" s="10" t="n">
        <v>1198</v>
      </c>
      <c r="G652" s="10" t="n">
        <v>78</v>
      </c>
      <c r="H652" s="10" t="n">
        <v>13</v>
      </c>
      <c r="I652" s="10" t="n">
        <v>726</v>
      </c>
      <c r="J652" s="10" t="n">
        <v>64188</v>
      </c>
      <c r="K652" s="11" t="n">
        <v>27870</v>
      </c>
      <c r="L652" s="12" t="n">
        <f aca="false">IF(COUNT(F652,G652)=2,F652+G652,"")</f>
        <v>1276</v>
      </c>
      <c r="M652" s="12" t="n">
        <f aca="false">IF(COUNT(E652,H652)=2,E652+H652,"")</f>
        <v>817</v>
      </c>
    </row>
    <row r="653" customFormat="false" ht="15" hidden="false" customHeight="false" outlineLevel="0" collapsed="false">
      <c r="A653" s="7" t="s">
        <v>1151</v>
      </c>
      <c r="B653" s="7" t="s">
        <v>141</v>
      </c>
      <c r="C653" s="8" t="s">
        <v>1234</v>
      </c>
      <c r="D653" s="9" t="str">
        <f aca="false">A653&amp;"|"&amp;B653</f>
        <v>Illinois|Macon County</v>
      </c>
      <c r="E653" s="10" t="n">
        <v>797</v>
      </c>
      <c r="F653" s="10" t="n">
        <v>1253</v>
      </c>
      <c r="G653" s="10" t="n">
        <v>78</v>
      </c>
      <c r="H653" s="10" t="n">
        <v>13</v>
      </c>
      <c r="I653" s="10" t="n">
        <v>1001</v>
      </c>
      <c r="J653" s="10" t="n">
        <v>62449</v>
      </c>
      <c r="K653" s="11" t="n">
        <v>102591</v>
      </c>
      <c r="L653" s="12" t="n">
        <f aca="false">IF(COUNT(F653,G653)=2,F653+G653,"")</f>
        <v>1331</v>
      </c>
      <c r="M653" s="12" t="n">
        <f aca="false">IF(COUNT(E653,H653)=2,E653+H653,"")</f>
        <v>810</v>
      </c>
    </row>
    <row r="654" customFormat="false" ht="15" hidden="false" customHeight="false" outlineLevel="0" collapsed="false">
      <c r="A654" s="7" t="s">
        <v>1151</v>
      </c>
      <c r="B654" s="7" t="s">
        <v>1235</v>
      </c>
      <c r="C654" s="8" t="s">
        <v>1236</v>
      </c>
      <c r="D654" s="9" t="str">
        <f aca="false">A654&amp;"|"&amp;B654</f>
        <v>Illinois|Macoupin County</v>
      </c>
      <c r="E654" s="10" t="n">
        <v>789</v>
      </c>
      <c r="F654" s="10" t="n">
        <v>1231</v>
      </c>
      <c r="G654" s="10" t="n">
        <v>78</v>
      </c>
      <c r="H654" s="10" t="n">
        <v>13</v>
      </c>
      <c r="I654" s="10" t="n">
        <v>856</v>
      </c>
      <c r="J654" s="10" t="n">
        <v>68518</v>
      </c>
      <c r="K654" s="11" t="n">
        <v>44566</v>
      </c>
      <c r="L654" s="12" t="n">
        <f aca="false">IF(COUNT(F654,G654)=2,F654+G654,"")</f>
        <v>1309</v>
      </c>
      <c r="M654" s="12" t="n">
        <f aca="false">IF(COUNT(E654,H654)=2,E654+H654,"")</f>
        <v>802</v>
      </c>
    </row>
    <row r="655" customFormat="false" ht="15" hidden="false" customHeight="false" outlineLevel="0" collapsed="false">
      <c r="A655" s="7" t="s">
        <v>1151</v>
      </c>
      <c r="B655" s="7" t="s">
        <v>143</v>
      </c>
      <c r="C655" s="8" t="s">
        <v>1237</v>
      </c>
      <c r="D655" s="9" t="str">
        <f aca="false">A655&amp;"|"&amp;B655</f>
        <v>Illinois|Madison County</v>
      </c>
      <c r="E655" s="10" t="n">
        <v>969</v>
      </c>
      <c r="F655" s="10" t="n">
        <v>1475</v>
      </c>
      <c r="G655" s="10" t="n">
        <v>87</v>
      </c>
      <c r="H655" s="10" t="n">
        <v>13</v>
      </c>
      <c r="I655" s="10" t="n">
        <v>1249</v>
      </c>
      <c r="J655" s="10" t="n">
        <v>74800</v>
      </c>
      <c r="K655" s="11" t="n">
        <v>264631</v>
      </c>
      <c r="L655" s="12" t="n">
        <f aca="false">IF(COUNT(F655,G655)=2,F655+G655,"")</f>
        <v>1562</v>
      </c>
      <c r="M655" s="12" t="n">
        <f aca="false">IF(COUNT(E655,H655)=2,E655+H655,"")</f>
        <v>982</v>
      </c>
    </row>
    <row r="656" customFormat="false" ht="15" hidden="false" customHeight="false" outlineLevel="0" collapsed="false">
      <c r="A656" s="7" t="s">
        <v>1151</v>
      </c>
      <c r="B656" s="7" t="s">
        <v>147</v>
      </c>
      <c r="C656" s="8" t="s">
        <v>1238</v>
      </c>
      <c r="D656" s="9" t="str">
        <f aca="false">A656&amp;"|"&amp;B656</f>
        <v>Illinois|Marion County</v>
      </c>
      <c r="E656" s="10" t="n">
        <v>771</v>
      </c>
      <c r="F656" s="10" t="n">
        <v>1192</v>
      </c>
      <c r="G656" s="10" t="n">
        <v>78</v>
      </c>
      <c r="H656" s="10" t="n">
        <v>13</v>
      </c>
      <c r="I656" s="10" t="n">
        <v>713</v>
      </c>
      <c r="J656" s="10" t="n">
        <v>60839</v>
      </c>
      <c r="K656" s="11" t="n">
        <v>37294</v>
      </c>
      <c r="L656" s="12" t="n">
        <f aca="false">IF(COUNT(F656,G656)=2,F656+G656,"")</f>
        <v>1270</v>
      </c>
      <c r="M656" s="12" t="n">
        <f aca="false">IF(COUNT(E656,H656)=2,E656+H656,"")</f>
        <v>784</v>
      </c>
    </row>
    <row r="657" customFormat="false" ht="15" hidden="false" customHeight="false" outlineLevel="0" collapsed="false">
      <c r="A657" s="7" t="s">
        <v>1151</v>
      </c>
      <c r="B657" s="7" t="s">
        <v>149</v>
      </c>
      <c r="C657" s="8" t="s">
        <v>1239</v>
      </c>
      <c r="D657" s="9" t="str">
        <f aca="false">A657&amp;"|"&amp;B657</f>
        <v>Illinois|Marshall County</v>
      </c>
      <c r="E657" s="10" t="n">
        <v>767</v>
      </c>
      <c r="F657" s="10" t="n">
        <v>1285</v>
      </c>
      <c r="G657" s="10" t="n">
        <v>78</v>
      </c>
      <c r="H657" s="10" t="n">
        <v>13</v>
      </c>
      <c r="I657" s="10" t="n">
        <v>726</v>
      </c>
      <c r="J657" s="10" t="n">
        <v>69818</v>
      </c>
      <c r="K657" s="11" t="n">
        <v>11715</v>
      </c>
      <c r="L657" s="12" t="n">
        <f aca="false">IF(COUNT(F657,G657)=2,F657+G657,"")</f>
        <v>1363</v>
      </c>
      <c r="M657" s="12" t="n">
        <f aca="false">IF(COUNT(E657,H657)=2,E657+H657,"")</f>
        <v>780</v>
      </c>
    </row>
    <row r="658" customFormat="false" ht="15" hidden="false" customHeight="false" outlineLevel="0" collapsed="false">
      <c r="A658" s="7" t="s">
        <v>1151</v>
      </c>
      <c r="B658" s="7" t="s">
        <v>1240</v>
      </c>
      <c r="C658" s="8" t="s">
        <v>1241</v>
      </c>
      <c r="D658" s="9" t="str">
        <f aca="false">A658&amp;"|"&amp;B658</f>
        <v>Illinois|Mason County</v>
      </c>
      <c r="E658" s="10" t="n">
        <v>760</v>
      </c>
      <c r="F658" s="10" t="n">
        <v>1153</v>
      </c>
      <c r="G658" s="10" t="n">
        <v>78</v>
      </c>
      <c r="H658" s="10" t="n">
        <v>13</v>
      </c>
      <c r="I658" s="10" t="n">
        <v>726</v>
      </c>
      <c r="J658" s="10" t="n">
        <v>62127</v>
      </c>
      <c r="K658" s="11" t="n">
        <v>12878</v>
      </c>
      <c r="L658" s="12" t="n">
        <f aca="false">IF(COUNT(F658,G658)=2,F658+G658,"")</f>
        <v>1231</v>
      </c>
      <c r="M658" s="12" t="n">
        <f aca="false">IF(COUNT(E658,H658)=2,E658+H658,"")</f>
        <v>773</v>
      </c>
    </row>
    <row r="659" customFormat="false" ht="15" hidden="false" customHeight="false" outlineLevel="0" collapsed="false">
      <c r="A659" s="7" t="s">
        <v>1151</v>
      </c>
      <c r="B659" s="7" t="s">
        <v>1242</v>
      </c>
      <c r="C659" s="8" t="s">
        <v>1243</v>
      </c>
      <c r="D659" s="9" t="str">
        <f aca="false">A659&amp;"|"&amp;B659</f>
        <v>Illinois|Massac County</v>
      </c>
      <c r="E659" s="10" t="n">
        <v>793</v>
      </c>
      <c r="F659" s="10" t="n">
        <v>1237</v>
      </c>
      <c r="G659" s="10" t="n">
        <v>78</v>
      </c>
      <c r="H659" s="10" t="n">
        <v>13</v>
      </c>
      <c r="I659" s="10" t="n">
        <v>726</v>
      </c>
      <c r="J659" s="10" t="n">
        <v>62584</v>
      </c>
      <c r="K659" s="11" t="n">
        <v>13958</v>
      </c>
      <c r="L659" s="12" t="n">
        <f aca="false">IF(COUNT(F659,G659)=2,F659+G659,"")</f>
        <v>1315</v>
      </c>
      <c r="M659" s="12" t="n">
        <f aca="false">IF(COUNT(E659,H659)=2,E659+H659,"")</f>
        <v>806</v>
      </c>
    </row>
    <row r="660" customFormat="false" ht="15" hidden="false" customHeight="false" outlineLevel="0" collapsed="false">
      <c r="A660" s="7" t="s">
        <v>1151</v>
      </c>
      <c r="B660" s="7" t="s">
        <v>1244</v>
      </c>
      <c r="C660" s="8" t="s">
        <v>1245</v>
      </c>
      <c r="D660" s="9" t="str">
        <f aca="false">A660&amp;"|"&amp;B660</f>
        <v>Illinois|McDonough County</v>
      </c>
      <c r="E660" s="10" t="n">
        <v>730</v>
      </c>
      <c r="F660" s="10" t="n">
        <v>1110</v>
      </c>
      <c r="G660" s="10" t="n">
        <v>78</v>
      </c>
      <c r="H660" s="10" t="n">
        <v>13</v>
      </c>
      <c r="I660" s="10" t="n">
        <v>708</v>
      </c>
      <c r="J660" s="10" t="n">
        <v>50434</v>
      </c>
      <c r="K660" s="11" t="n">
        <v>27102</v>
      </c>
      <c r="L660" s="12" t="n">
        <f aca="false">IF(COUNT(F660,G660)=2,F660+G660,"")</f>
        <v>1188</v>
      </c>
      <c r="M660" s="12" t="n">
        <f aca="false">IF(COUNT(E660,H660)=2,E660+H660,"")</f>
        <v>743</v>
      </c>
    </row>
    <row r="661" customFormat="false" ht="15" hidden="false" customHeight="false" outlineLevel="0" collapsed="false">
      <c r="A661" s="7" t="s">
        <v>1151</v>
      </c>
      <c r="B661" s="7" t="s">
        <v>1246</v>
      </c>
      <c r="C661" s="8" t="s">
        <v>1247</v>
      </c>
      <c r="D661" s="9" t="str">
        <f aca="false">A661&amp;"|"&amp;B661</f>
        <v>Illinois|McHenry County</v>
      </c>
      <c r="E661" s="10" t="n">
        <v>1358</v>
      </c>
      <c r="F661" s="10" t="n">
        <v>2092</v>
      </c>
      <c r="G661" s="10" t="n">
        <v>122</v>
      </c>
      <c r="H661" s="10" t="n">
        <v>13</v>
      </c>
      <c r="I661" s="10" t="n">
        <v>1367</v>
      </c>
      <c r="J661" s="10" t="n">
        <v>102836</v>
      </c>
      <c r="K661" s="11" t="n">
        <v>311366</v>
      </c>
      <c r="L661" s="12" t="n">
        <f aca="false">IF(COUNT(F661,G661)=2,F661+G661,"")</f>
        <v>2214</v>
      </c>
      <c r="M661" s="12" t="n">
        <f aca="false">IF(COUNT(E661,H661)=2,E661+H661,"")</f>
        <v>1371</v>
      </c>
    </row>
    <row r="662" customFormat="false" ht="15" hidden="false" customHeight="false" outlineLevel="0" collapsed="false">
      <c r="A662" s="7" t="s">
        <v>1151</v>
      </c>
      <c r="B662" s="7" t="s">
        <v>1248</v>
      </c>
      <c r="C662" s="8" t="s">
        <v>1249</v>
      </c>
      <c r="D662" s="9" t="str">
        <f aca="false">A662&amp;"|"&amp;B662</f>
        <v>Illinois|McLean County</v>
      </c>
      <c r="E662" s="10" t="n">
        <v>992</v>
      </c>
      <c r="F662" s="10" t="n">
        <v>1664</v>
      </c>
      <c r="G662" s="10" t="n">
        <v>89</v>
      </c>
      <c r="H662" s="10" t="n">
        <v>13</v>
      </c>
      <c r="I662" s="10" t="n">
        <v>1359</v>
      </c>
      <c r="J662" s="10" t="n">
        <v>78329</v>
      </c>
      <c r="K662" s="11" t="n">
        <v>170882</v>
      </c>
      <c r="L662" s="12" t="n">
        <f aca="false">IF(COUNT(F662,G662)=2,F662+G662,"")</f>
        <v>1753</v>
      </c>
      <c r="M662" s="12" t="n">
        <f aca="false">IF(COUNT(E662,H662)=2,E662+H662,"")</f>
        <v>1005</v>
      </c>
    </row>
    <row r="663" customFormat="false" ht="15" hidden="false" customHeight="false" outlineLevel="0" collapsed="false">
      <c r="A663" s="7" t="s">
        <v>1151</v>
      </c>
      <c r="B663" s="7" t="s">
        <v>1250</v>
      </c>
      <c r="C663" s="8" t="s">
        <v>1251</v>
      </c>
      <c r="D663" s="9" t="str">
        <f aca="false">A663&amp;"|"&amp;B663</f>
        <v>Illinois|Menard County</v>
      </c>
      <c r="E663" s="10" t="n">
        <v>780</v>
      </c>
      <c r="F663" s="10" t="n">
        <v>1486</v>
      </c>
      <c r="G663" s="10" t="n">
        <v>78</v>
      </c>
      <c r="H663" s="10" t="n">
        <v>13</v>
      </c>
      <c r="I663" s="10" t="n">
        <v>822</v>
      </c>
      <c r="J663" s="10" t="n">
        <v>81334</v>
      </c>
      <c r="K663" s="11" t="n">
        <v>12169</v>
      </c>
      <c r="L663" s="12" t="n">
        <f aca="false">IF(COUNT(F663,G663)=2,F663+G663,"")</f>
        <v>1564</v>
      </c>
      <c r="M663" s="12" t="n">
        <f aca="false">IF(COUNT(E663,H663)=2,E663+H663,"")</f>
        <v>793</v>
      </c>
    </row>
    <row r="664" customFormat="false" ht="15" hidden="false" customHeight="false" outlineLevel="0" collapsed="false">
      <c r="A664" s="7" t="s">
        <v>1151</v>
      </c>
      <c r="B664" s="7" t="s">
        <v>1252</v>
      </c>
      <c r="C664" s="8" t="s">
        <v>1253</v>
      </c>
      <c r="D664" s="9" t="str">
        <f aca="false">A664&amp;"|"&amp;B664</f>
        <v>Illinois|Mercer County</v>
      </c>
      <c r="E664" s="10" t="n">
        <v>757</v>
      </c>
      <c r="F664" s="10" t="n">
        <v>1297</v>
      </c>
      <c r="G664" s="10" t="n">
        <v>78</v>
      </c>
      <c r="H664" s="10" t="n">
        <v>13</v>
      </c>
      <c r="I664" s="10" t="n">
        <v>798</v>
      </c>
      <c r="J664" s="10" t="n">
        <v>71710</v>
      </c>
      <c r="K664" s="11" t="n">
        <v>15619</v>
      </c>
      <c r="L664" s="12" t="n">
        <f aca="false">IF(COUNT(F664,G664)=2,F664+G664,"")</f>
        <v>1375</v>
      </c>
      <c r="M664" s="12" t="n">
        <f aca="false">IF(COUNT(E664,H664)=2,E664+H664,"")</f>
        <v>770</v>
      </c>
    </row>
    <row r="665" customFormat="false" ht="15" hidden="false" customHeight="false" outlineLevel="0" collapsed="false">
      <c r="A665" s="7" t="s">
        <v>1151</v>
      </c>
      <c r="B665" s="7" t="s">
        <v>153</v>
      </c>
      <c r="C665" s="8" t="s">
        <v>1254</v>
      </c>
      <c r="D665" s="9" t="str">
        <f aca="false">A665&amp;"|"&amp;B665</f>
        <v>Illinois|Monroe County</v>
      </c>
      <c r="E665" s="10" t="n">
        <v>996</v>
      </c>
      <c r="F665" s="10" t="n">
        <v>1932</v>
      </c>
      <c r="G665" s="10" t="n">
        <v>90</v>
      </c>
      <c r="H665" s="10" t="n">
        <v>13</v>
      </c>
      <c r="I665" s="10" t="n">
        <v>870</v>
      </c>
      <c r="J665" s="10" t="n">
        <v>101635</v>
      </c>
      <c r="K665" s="11" t="n">
        <v>34969</v>
      </c>
      <c r="L665" s="12" t="n">
        <f aca="false">IF(COUNT(F665,G665)=2,F665+G665,"")</f>
        <v>2022</v>
      </c>
      <c r="M665" s="12" t="n">
        <f aca="false">IF(COUNT(E665,H665)=2,E665+H665,"")</f>
        <v>1009</v>
      </c>
    </row>
    <row r="666" customFormat="false" ht="15" hidden="false" customHeight="false" outlineLevel="0" collapsed="false">
      <c r="A666" s="7" t="s">
        <v>1151</v>
      </c>
      <c r="B666" s="7" t="s">
        <v>155</v>
      </c>
      <c r="C666" s="8" t="s">
        <v>1255</v>
      </c>
      <c r="D666" s="9" t="str">
        <f aca="false">A666&amp;"|"&amp;B666</f>
        <v>Illinois|Montgomery County</v>
      </c>
      <c r="E666" s="10" t="n">
        <v>715</v>
      </c>
      <c r="F666" s="10" t="n">
        <v>1151</v>
      </c>
      <c r="G666" s="10" t="n">
        <v>78</v>
      </c>
      <c r="H666" s="10" t="n">
        <v>13</v>
      </c>
      <c r="I666" s="10" t="n">
        <v>827</v>
      </c>
      <c r="J666" s="10" t="n">
        <v>61863</v>
      </c>
      <c r="K666" s="11" t="n">
        <v>28078</v>
      </c>
      <c r="L666" s="12" t="n">
        <f aca="false">IF(COUNT(F666,G666)=2,F666+G666,"")</f>
        <v>1229</v>
      </c>
      <c r="M666" s="12" t="n">
        <f aca="false">IF(COUNT(E666,H666)=2,E666+H666,"")</f>
        <v>728</v>
      </c>
    </row>
    <row r="667" customFormat="false" ht="15" hidden="false" customHeight="false" outlineLevel="0" collapsed="false">
      <c r="A667" s="7" t="s">
        <v>1151</v>
      </c>
      <c r="B667" s="7" t="s">
        <v>157</v>
      </c>
      <c r="C667" s="8" t="s">
        <v>1256</v>
      </c>
      <c r="D667" s="9" t="str">
        <f aca="false">A667&amp;"|"&amp;B667</f>
        <v>Illinois|Morgan County</v>
      </c>
      <c r="E667" s="10" t="n">
        <v>710</v>
      </c>
      <c r="F667" s="10" t="n">
        <v>1222</v>
      </c>
      <c r="G667" s="10" t="n">
        <v>78</v>
      </c>
      <c r="H667" s="10" t="n">
        <v>13</v>
      </c>
      <c r="I667" s="10" t="n">
        <v>977</v>
      </c>
      <c r="J667" s="10" t="n">
        <v>65175</v>
      </c>
      <c r="K667" s="11" t="n">
        <v>32621</v>
      </c>
      <c r="L667" s="12" t="n">
        <f aca="false">IF(COUNT(F667,G667)=2,F667+G667,"")</f>
        <v>1300</v>
      </c>
      <c r="M667" s="12" t="n">
        <f aca="false">IF(COUNT(E667,H667)=2,E667+H667,"")</f>
        <v>723</v>
      </c>
    </row>
    <row r="668" customFormat="false" ht="15" hidden="false" customHeight="false" outlineLevel="0" collapsed="false">
      <c r="A668" s="7" t="s">
        <v>1151</v>
      </c>
      <c r="B668" s="7" t="s">
        <v>1257</v>
      </c>
      <c r="C668" s="8" t="s">
        <v>1258</v>
      </c>
      <c r="D668" s="9" t="str">
        <f aca="false">A668&amp;"|"&amp;B668</f>
        <v>Illinois|Moultrie County</v>
      </c>
      <c r="E668" s="10" t="n">
        <v>773</v>
      </c>
      <c r="F668" s="10" t="n">
        <v>1169</v>
      </c>
      <c r="G668" s="10" t="n">
        <v>78</v>
      </c>
      <c r="H668" s="10" t="n">
        <v>13</v>
      </c>
      <c r="I668" s="10" t="n">
        <v>827</v>
      </c>
      <c r="J668" s="10" t="n">
        <v>71676</v>
      </c>
      <c r="K668" s="11" t="n">
        <v>14469</v>
      </c>
      <c r="L668" s="12" t="n">
        <f aca="false">IF(COUNT(F668,G668)=2,F668+G668,"")</f>
        <v>1247</v>
      </c>
      <c r="M668" s="12" t="n">
        <f aca="false">IF(COUNT(E668,H668)=2,E668+H668,"")</f>
        <v>786</v>
      </c>
    </row>
    <row r="669" customFormat="false" ht="15" hidden="false" customHeight="false" outlineLevel="0" collapsed="false">
      <c r="A669" s="7" t="s">
        <v>1151</v>
      </c>
      <c r="B669" s="7" t="s">
        <v>1259</v>
      </c>
      <c r="C669" s="8" t="s">
        <v>1260</v>
      </c>
      <c r="D669" s="9" t="str">
        <f aca="false">A669&amp;"|"&amp;B669</f>
        <v>Illinois|Ogle County</v>
      </c>
      <c r="E669" s="10" t="n">
        <v>901</v>
      </c>
      <c r="F669" s="10" t="n">
        <v>1491</v>
      </c>
      <c r="G669" s="10" t="n">
        <v>81</v>
      </c>
      <c r="H669" s="10" t="n">
        <v>13</v>
      </c>
      <c r="I669" s="10" t="n">
        <v>1105</v>
      </c>
      <c r="J669" s="10" t="n">
        <v>79244</v>
      </c>
      <c r="K669" s="11" t="n">
        <v>51536</v>
      </c>
      <c r="L669" s="12" t="n">
        <f aca="false">IF(COUNT(F669,G669)=2,F669+G669,"")</f>
        <v>1572</v>
      </c>
      <c r="M669" s="12" t="n">
        <f aca="false">IF(COUNT(E669,H669)=2,E669+H669,"")</f>
        <v>914</v>
      </c>
    </row>
    <row r="670" customFormat="false" ht="15" hidden="false" customHeight="false" outlineLevel="0" collapsed="false">
      <c r="A670" s="7" t="s">
        <v>1151</v>
      </c>
      <c r="B670" s="7" t="s">
        <v>1261</v>
      </c>
      <c r="C670" s="8" t="s">
        <v>1262</v>
      </c>
      <c r="D670" s="9" t="str">
        <f aca="false">A670&amp;"|"&amp;B670</f>
        <v>Illinois|Peoria County</v>
      </c>
      <c r="E670" s="10" t="n">
        <v>946</v>
      </c>
      <c r="F670" s="10" t="n">
        <v>1445</v>
      </c>
      <c r="G670" s="10" t="n">
        <v>85</v>
      </c>
      <c r="H670" s="10" t="n">
        <v>13</v>
      </c>
      <c r="I670" s="10" t="n">
        <v>1207</v>
      </c>
      <c r="J670" s="10" t="n">
        <v>64938</v>
      </c>
      <c r="K670" s="11" t="n">
        <v>179831</v>
      </c>
      <c r="L670" s="12" t="n">
        <f aca="false">IF(COUNT(F670,G670)=2,F670+G670,"")</f>
        <v>1530</v>
      </c>
      <c r="M670" s="12" t="n">
        <f aca="false">IF(COUNT(E670,H670)=2,E670+H670,"")</f>
        <v>959</v>
      </c>
    </row>
    <row r="671" customFormat="false" ht="15" hidden="false" customHeight="false" outlineLevel="0" collapsed="false">
      <c r="A671" s="7" t="s">
        <v>1151</v>
      </c>
      <c r="B671" s="7" t="s">
        <v>159</v>
      </c>
      <c r="C671" s="8" t="s">
        <v>1263</v>
      </c>
      <c r="D671" s="9" t="str">
        <f aca="false">A671&amp;"|"&amp;B671</f>
        <v>Illinois|Perry County</v>
      </c>
      <c r="E671" s="10" t="n">
        <v>714</v>
      </c>
      <c r="F671" s="10" t="n">
        <v>1126</v>
      </c>
      <c r="G671" s="10" t="n">
        <v>78</v>
      </c>
      <c r="H671" s="10" t="n">
        <v>13</v>
      </c>
      <c r="I671" s="10" t="n">
        <v>769</v>
      </c>
      <c r="J671" s="10" t="n">
        <v>59286</v>
      </c>
      <c r="K671" s="11" t="n">
        <v>20810</v>
      </c>
      <c r="L671" s="12" t="n">
        <f aca="false">IF(COUNT(F671,G671)=2,F671+G671,"")</f>
        <v>1204</v>
      </c>
      <c r="M671" s="12" t="n">
        <f aca="false">IF(COUNT(E671,H671)=2,E671+H671,"")</f>
        <v>727</v>
      </c>
    </row>
    <row r="672" customFormat="false" ht="15" hidden="false" customHeight="false" outlineLevel="0" collapsed="false">
      <c r="A672" s="7" t="s">
        <v>1151</v>
      </c>
      <c r="B672" s="7" t="s">
        <v>1264</v>
      </c>
      <c r="C672" s="8" t="s">
        <v>1265</v>
      </c>
      <c r="D672" s="9" t="str">
        <f aca="false">A672&amp;"|"&amp;B672</f>
        <v>Illinois|Piatt County</v>
      </c>
      <c r="E672" s="10" t="n">
        <v>950</v>
      </c>
      <c r="F672" s="10" t="n">
        <v>1495</v>
      </c>
      <c r="G672" s="10" t="n">
        <v>85</v>
      </c>
      <c r="H672" s="10" t="n">
        <v>13</v>
      </c>
      <c r="I672" s="10" t="n">
        <v>726</v>
      </c>
      <c r="J672" s="10" t="n">
        <v>87516</v>
      </c>
      <c r="K672" s="11" t="n">
        <v>16702</v>
      </c>
      <c r="L672" s="12" t="n">
        <f aca="false">IF(COUNT(F672,G672)=2,F672+G672,"")</f>
        <v>1580</v>
      </c>
      <c r="M672" s="12" t="n">
        <f aca="false">IF(COUNT(E672,H672)=2,E672+H672,"")</f>
        <v>963</v>
      </c>
    </row>
    <row r="673" customFormat="false" ht="15" hidden="false" customHeight="false" outlineLevel="0" collapsed="false">
      <c r="A673" s="7" t="s">
        <v>1151</v>
      </c>
      <c r="B673" s="7" t="s">
        <v>163</v>
      </c>
      <c r="C673" s="8" t="s">
        <v>1266</v>
      </c>
      <c r="D673" s="9" t="str">
        <f aca="false">A673&amp;"|"&amp;B673</f>
        <v>Illinois|Pike County</v>
      </c>
      <c r="E673" s="10" t="n">
        <v>659</v>
      </c>
      <c r="F673" s="10" t="n">
        <v>1038</v>
      </c>
      <c r="G673" s="10" t="n">
        <v>78</v>
      </c>
      <c r="H673" s="10" t="n">
        <v>13</v>
      </c>
      <c r="I673" s="10" t="n">
        <v>726</v>
      </c>
      <c r="J673" s="10" t="n">
        <v>58029</v>
      </c>
      <c r="K673" s="11" t="n">
        <v>14625</v>
      </c>
      <c r="L673" s="12" t="n">
        <f aca="false">IF(COUNT(F673,G673)=2,F673+G673,"")</f>
        <v>1116</v>
      </c>
      <c r="M673" s="12" t="n">
        <f aca="false">IF(COUNT(E673,H673)=2,E673+H673,"")</f>
        <v>672</v>
      </c>
    </row>
    <row r="674" customFormat="false" ht="15" hidden="false" customHeight="false" outlineLevel="0" collapsed="false">
      <c r="A674" s="7" t="s">
        <v>1151</v>
      </c>
      <c r="B674" s="7" t="s">
        <v>380</v>
      </c>
      <c r="C674" s="8" t="s">
        <v>1267</v>
      </c>
      <c r="D674" s="9" t="str">
        <f aca="false">A674&amp;"|"&amp;B674</f>
        <v>Illinois|Pope County</v>
      </c>
      <c r="E674" s="10" t="n">
        <v>438</v>
      </c>
      <c r="F674" s="10" t="n">
        <v>1389</v>
      </c>
      <c r="G674" s="10" t="n">
        <v>78</v>
      </c>
      <c r="H674" s="10" t="n">
        <v>13</v>
      </c>
      <c r="I674" s="10" t="n">
        <v>726</v>
      </c>
      <c r="J674" s="10" t="n">
        <v>62500</v>
      </c>
      <c r="K674" s="11" t="n">
        <v>3757</v>
      </c>
      <c r="L674" s="12" t="n">
        <f aca="false">IF(COUNT(F674,G674)=2,F674+G674,"")</f>
        <v>1467</v>
      </c>
      <c r="M674" s="12" t="n">
        <f aca="false">IF(COUNT(E674,H674)=2,E674+H674,"")</f>
        <v>451</v>
      </c>
    </row>
    <row r="675" customFormat="false" ht="15" hidden="false" customHeight="false" outlineLevel="0" collapsed="false">
      <c r="A675" s="7" t="s">
        <v>1151</v>
      </c>
      <c r="B675" s="7" t="s">
        <v>384</v>
      </c>
      <c r="C675" s="8" t="s">
        <v>1268</v>
      </c>
      <c r="D675" s="9" t="str">
        <f aca="false">A675&amp;"|"&amp;B675</f>
        <v>Illinois|Pulaski County</v>
      </c>
      <c r="E675" s="10" t="n">
        <v>625</v>
      </c>
      <c r="F675" s="10" t="n">
        <v>970</v>
      </c>
      <c r="G675" s="10" t="n">
        <v>78</v>
      </c>
      <c r="H675" s="10" t="n">
        <v>13</v>
      </c>
      <c r="I675" s="10" t="n">
        <v>726</v>
      </c>
      <c r="J675" s="10" t="n">
        <v>43227</v>
      </c>
      <c r="K675" s="11" t="n">
        <v>5074</v>
      </c>
      <c r="L675" s="12" t="n">
        <f aca="false">IF(COUNT(F675,G675)=2,F675+G675,"")</f>
        <v>1048</v>
      </c>
      <c r="M675" s="12" t="n">
        <f aca="false">IF(COUNT(E675,H675)=2,E675+H675,"")</f>
        <v>638</v>
      </c>
    </row>
    <row r="676" customFormat="false" ht="15" hidden="false" customHeight="false" outlineLevel="0" collapsed="false">
      <c r="A676" s="7" t="s">
        <v>1151</v>
      </c>
      <c r="B676" s="7" t="s">
        <v>769</v>
      </c>
      <c r="C676" s="8" t="s">
        <v>1269</v>
      </c>
      <c r="D676" s="9" t="str">
        <f aca="false">A676&amp;"|"&amp;B676</f>
        <v>Illinois|Putnam County</v>
      </c>
      <c r="E676" s="10" t="n">
        <v>804</v>
      </c>
      <c r="F676" s="10" t="n">
        <v>1573</v>
      </c>
      <c r="G676" s="10" t="n">
        <v>78</v>
      </c>
      <c r="H676" s="10" t="n">
        <v>13</v>
      </c>
      <c r="I676" s="10" t="n">
        <v>726</v>
      </c>
      <c r="J676" s="10" t="n">
        <v>77526</v>
      </c>
      <c r="K676" s="11" t="n">
        <v>5600</v>
      </c>
      <c r="L676" s="12" t="n">
        <f aca="false">IF(COUNT(F676,G676)=2,F676+G676,"")</f>
        <v>1651</v>
      </c>
      <c r="M676" s="12" t="n">
        <f aca="false">IF(COUNT(E676,H676)=2,E676+H676,"")</f>
        <v>817</v>
      </c>
    </row>
    <row r="677" customFormat="false" ht="15" hidden="false" customHeight="false" outlineLevel="0" collapsed="false">
      <c r="A677" s="7" t="s">
        <v>1151</v>
      </c>
      <c r="B677" s="7" t="s">
        <v>165</v>
      </c>
      <c r="C677" s="8" t="s">
        <v>1270</v>
      </c>
      <c r="D677" s="9" t="str">
        <f aca="false">A677&amp;"|"&amp;B677</f>
        <v>Illinois|Randolph County</v>
      </c>
      <c r="E677" s="10" t="n">
        <v>760</v>
      </c>
      <c r="F677" s="10" t="n">
        <v>1284</v>
      </c>
      <c r="G677" s="10" t="n">
        <v>78</v>
      </c>
      <c r="H677" s="10" t="n">
        <v>13</v>
      </c>
      <c r="I677" s="10" t="n">
        <v>1000</v>
      </c>
      <c r="J677" s="10" t="n">
        <v>68870</v>
      </c>
      <c r="K677" s="11" t="n">
        <v>30142</v>
      </c>
      <c r="L677" s="12" t="n">
        <f aca="false">IF(COUNT(F677,G677)=2,F677+G677,"")</f>
        <v>1362</v>
      </c>
      <c r="M677" s="12" t="n">
        <f aca="false">IF(COUNT(E677,H677)=2,E677+H677,"")</f>
        <v>773</v>
      </c>
    </row>
    <row r="678" customFormat="false" ht="15" hidden="false" customHeight="false" outlineLevel="0" collapsed="false">
      <c r="A678" s="7" t="s">
        <v>1151</v>
      </c>
      <c r="B678" s="7" t="s">
        <v>1271</v>
      </c>
      <c r="C678" s="8" t="s">
        <v>1272</v>
      </c>
      <c r="D678" s="9" t="str">
        <f aca="false">A678&amp;"|"&amp;B678</f>
        <v>Illinois|Richland County</v>
      </c>
      <c r="E678" s="10" t="n">
        <v>754</v>
      </c>
      <c r="F678" s="10" t="n">
        <v>1132</v>
      </c>
      <c r="G678" s="10" t="n">
        <v>78</v>
      </c>
      <c r="H678" s="10" t="n">
        <v>13</v>
      </c>
      <c r="I678" s="10" t="n">
        <v>726</v>
      </c>
      <c r="J678" s="10" t="n">
        <v>60404</v>
      </c>
      <c r="K678" s="11" t="n">
        <v>15675</v>
      </c>
      <c r="L678" s="12" t="n">
        <f aca="false">IF(COUNT(F678,G678)=2,F678+G678,"")</f>
        <v>1210</v>
      </c>
      <c r="M678" s="12" t="n">
        <f aca="false">IF(COUNT(E678,H678)=2,E678+H678,"")</f>
        <v>767</v>
      </c>
    </row>
    <row r="679" customFormat="false" ht="15" hidden="false" customHeight="false" outlineLevel="0" collapsed="false">
      <c r="A679" s="7" t="s">
        <v>1151</v>
      </c>
      <c r="B679" s="7" t="s">
        <v>1273</v>
      </c>
      <c r="C679" s="8" t="s">
        <v>1274</v>
      </c>
      <c r="D679" s="9" t="str">
        <f aca="false">A679&amp;"|"&amp;B679</f>
        <v>Illinois|Rock Island County</v>
      </c>
      <c r="E679" s="10" t="n">
        <v>863</v>
      </c>
      <c r="F679" s="10" t="n">
        <v>1328</v>
      </c>
      <c r="G679" s="10" t="n">
        <v>78</v>
      </c>
      <c r="H679" s="10" t="n">
        <v>13</v>
      </c>
      <c r="I679" s="10" t="n">
        <v>1221</v>
      </c>
      <c r="J679" s="10" t="n">
        <v>66768</v>
      </c>
      <c r="K679" s="11" t="n">
        <v>142995</v>
      </c>
      <c r="L679" s="12" t="n">
        <f aca="false">IF(COUNT(F679,G679)=2,F679+G679,"")</f>
        <v>1406</v>
      </c>
      <c r="M679" s="12" t="n">
        <f aca="false">IF(COUNT(E679,H679)=2,E679+H679,"")</f>
        <v>876</v>
      </c>
    </row>
    <row r="680" customFormat="false" ht="15" hidden="false" customHeight="false" outlineLevel="0" collapsed="false">
      <c r="A680" s="7" t="s">
        <v>1151</v>
      </c>
      <c r="B680" s="7" t="s">
        <v>387</v>
      </c>
      <c r="C680" s="8" t="s">
        <v>1275</v>
      </c>
      <c r="D680" s="9" t="str">
        <f aca="false">A680&amp;"|"&amp;B680</f>
        <v>Illinois|Saline County</v>
      </c>
      <c r="E680" s="10" t="n">
        <v>711</v>
      </c>
      <c r="F680" s="10" t="n">
        <v>1111</v>
      </c>
      <c r="G680" s="10" t="n">
        <v>78</v>
      </c>
      <c r="H680" s="10" t="n">
        <v>13</v>
      </c>
      <c r="I680" s="10" t="n">
        <v>971</v>
      </c>
      <c r="J680" s="10" t="n">
        <v>54945</v>
      </c>
      <c r="K680" s="11" t="n">
        <v>23387</v>
      </c>
      <c r="L680" s="12" t="n">
        <f aca="false">IF(COUNT(F680,G680)=2,F680+G680,"")</f>
        <v>1189</v>
      </c>
      <c r="M680" s="12" t="n">
        <f aca="false">IF(COUNT(E680,H680)=2,E680+H680,"")</f>
        <v>724</v>
      </c>
    </row>
    <row r="681" customFormat="false" ht="15" hidden="false" customHeight="false" outlineLevel="0" collapsed="false">
      <c r="A681" s="7" t="s">
        <v>1151</v>
      </c>
      <c r="B681" s="7" t="s">
        <v>1276</v>
      </c>
      <c r="C681" s="8" t="s">
        <v>1277</v>
      </c>
      <c r="D681" s="9" t="str">
        <f aca="false">A681&amp;"|"&amp;B681</f>
        <v>Illinois|Sangamon County</v>
      </c>
      <c r="E681" s="10" t="n">
        <v>954</v>
      </c>
      <c r="F681" s="10" t="n">
        <v>1469</v>
      </c>
      <c r="G681" s="10" t="n">
        <v>86</v>
      </c>
      <c r="H681" s="10" t="n">
        <v>13</v>
      </c>
      <c r="I681" s="10" t="n">
        <v>849</v>
      </c>
      <c r="J681" s="10" t="n">
        <v>74114</v>
      </c>
      <c r="K681" s="11" t="n">
        <v>195217</v>
      </c>
      <c r="L681" s="12" t="n">
        <f aca="false">IF(COUNT(F681,G681)=2,F681+G681,"")</f>
        <v>1555</v>
      </c>
      <c r="M681" s="12" t="n">
        <f aca="false">IF(COUNT(E681,H681)=2,E681+H681,"")</f>
        <v>967</v>
      </c>
    </row>
    <row r="682" customFormat="false" ht="15" hidden="false" customHeight="false" outlineLevel="0" collapsed="false">
      <c r="A682" s="7" t="s">
        <v>1151</v>
      </c>
      <c r="B682" s="7" t="s">
        <v>1278</v>
      </c>
      <c r="C682" s="8" t="s">
        <v>1279</v>
      </c>
      <c r="D682" s="9" t="str">
        <f aca="false">A682&amp;"|"&amp;B682</f>
        <v>Illinois|Schuyler County</v>
      </c>
      <c r="E682" s="10" t="n">
        <v>836</v>
      </c>
      <c r="F682" s="10" t="n">
        <v>1145</v>
      </c>
      <c r="G682" s="10" t="n">
        <v>78</v>
      </c>
      <c r="H682" s="10" t="n">
        <v>13</v>
      </c>
      <c r="I682" s="10" t="n">
        <v>726</v>
      </c>
      <c r="J682" s="10" t="n">
        <v>66059</v>
      </c>
      <c r="K682" s="11" t="n">
        <v>6826</v>
      </c>
      <c r="L682" s="12" t="n">
        <f aca="false">IF(COUNT(F682,G682)=2,F682+G682,"")</f>
        <v>1223</v>
      </c>
      <c r="M682" s="12" t="n">
        <f aca="false">IF(COUNT(E682,H682)=2,E682+H682,"")</f>
        <v>849</v>
      </c>
    </row>
    <row r="683" customFormat="false" ht="15" hidden="false" customHeight="false" outlineLevel="0" collapsed="false">
      <c r="A683" s="7" t="s">
        <v>1151</v>
      </c>
      <c r="B683" s="7" t="s">
        <v>389</v>
      </c>
      <c r="C683" s="8" t="s">
        <v>1280</v>
      </c>
      <c r="D683" s="9" t="str">
        <f aca="false">A683&amp;"|"&amp;B683</f>
        <v>Illinois|Scott County</v>
      </c>
      <c r="E683" s="10" t="n">
        <v>669</v>
      </c>
      <c r="F683" s="10" t="n">
        <v>1152</v>
      </c>
      <c r="G683" s="10" t="n">
        <v>78</v>
      </c>
      <c r="H683" s="10" t="n">
        <v>13</v>
      </c>
      <c r="I683" s="10" t="n">
        <v>726</v>
      </c>
      <c r="J683" s="10" t="n">
        <v>73013</v>
      </c>
      <c r="K683" s="11" t="n">
        <v>4847</v>
      </c>
      <c r="L683" s="12" t="n">
        <f aca="false">IF(COUNT(F683,G683)=2,F683+G683,"")</f>
        <v>1230</v>
      </c>
      <c r="M683" s="12" t="n">
        <f aca="false">IF(COUNT(E683,H683)=2,E683+H683,"")</f>
        <v>682</v>
      </c>
    </row>
    <row r="684" customFormat="false" ht="15" hidden="false" customHeight="false" outlineLevel="0" collapsed="false">
      <c r="A684" s="7" t="s">
        <v>1151</v>
      </c>
      <c r="B684" s="7" t="s">
        <v>169</v>
      </c>
      <c r="C684" s="8" t="s">
        <v>1281</v>
      </c>
      <c r="D684" s="9" t="str">
        <f aca="false">A684&amp;"|"&amp;B684</f>
        <v>Illinois|Shelby County</v>
      </c>
      <c r="E684" s="10" t="n">
        <v>762</v>
      </c>
      <c r="F684" s="10" t="n">
        <v>1202</v>
      </c>
      <c r="G684" s="10" t="n">
        <v>78</v>
      </c>
      <c r="H684" s="10" t="n">
        <v>13</v>
      </c>
      <c r="I684" s="10" t="n">
        <v>726</v>
      </c>
      <c r="J684" s="10" t="n">
        <v>68457</v>
      </c>
      <c r="K684" s="11" t="n">
        <v>20867</v>
      </c>
      <c r="L684" s="12" t="n">
        <f aca="false">IF(COUNT(F684,G684)=2,F684+G684,"")</f>
        <v>1280</v>
      </c>
      <c r="M684" s="12" t="n">
        <f aca="false">IF(COUNT(E684,H684)=2,E684+H684,"")</f>
        <v>775</v>
      </c>
    </row>
    <row r="685" customFormat="false" ht="15" hidden="false" customHeight="false" outlineLevel="0" collapsed="false">
      <c r="A685" s="7" t="s">
        <v>1151</v>
      </c>
      <c r="B685" s="7" t="s">
        <v>171</v>
      </c>
      <c r="C685" s="8" t="s">
        <v>1282</v>
      </c>
      <c r="D685" s="9" t="str">
        <f aca="false">A685&amp;"|"&amp;B685</f>
        <v>Illinois|St. Clair County</v>
      </c>
      <c r="E685" s="10" t="n">
        <v>1032</v>
      </c>
      <c r="F685" s="10" t="n">
        <v>1598</v>
      </c>
      <c r="G685" s="10" t="n">
        <v>93</v>
      </c>
      <c r="H685" s="10" t="n">
        <v>13</v>
      </c>
      <c r="I685" s="10" t="n">
        <v>1031</v>
      </c>
      <c r="J685" s="10" t="n">
        <v>70178</v>
      </c>
      <c r="K685" s="11" t="n">
        <v>254777</v>
      </c>
      <c r="L685" s="12" t="n">
        <f aca="false">IF(COUNT(F685,G685)=2,F685+G685,"")</f>
        <v>1691</v>
      </c>
      <c r="M685" s="12" t="n">
        <f aca="false">IF(COUNT(E685,H685)=2,E685+H685,"")</f>
        <v>1045</v>
      </c>
    </row>
    <row r="686" customFormat="false" ht="15" hidden="false" customHeight="false" outlineLevel="0" collapsed="false">
      <c r="A686" s="7" t="s">
        <v>1151</v>
      </c>
      <c r="B686" s="7" t="s">
        <v>1283</v>
      </c>
      <c r="C686" s="8" t="s">
        <v>1284</v>
      </c>
      <c r="D686" s="9" t="str">
        <f aca="false">A686&amp;"|"&amp;B686</f>
        <v>Illinois|Stark County</v>
      </c>
      <c r="E686" s="10" t="n">
        <v>765</v>
      </c>
      <c r="F686" s="10" t="n">
        <v>1192</v>
      </c>
      <c r="G686" s="10" t="n">
        <v>78</v>
      </c>
      <c r="H686" s="10" t="n">
        <v>13</v>
      </c>
      <c r="I686" s="10" t="n">
        <v>726</v>
      </c>
      <c r="J686" s="10" t="n">
        <v>62284</v>
      </c>
      <c r="K686" s="11" t="n">
        <v>5324</v>
      </c>
      <c r="L686" s="12" t="n">
        <f aca="false">IF(COUNT(F686,G686)=2,F686+G686,"")</f>
        <v>1270</v>
      </c>
      <c r="M686" s="12" t="n">
        <f aca="false">IF(COUNT(E686,H686)=2,E686+H686,"")</f>
        <v>778</v>
      </c>
    </row>
    <row r="687" customFormat="false" ht="15" hidden="false" customHeight="false" outlineLevel="0" collapsed="false">
      <c r="A687" s="7" t="s">
        <v>1151</v>
      </c>
      <c r="B687" s="7" t="s">
        <v>1285</v>
      </c>
      <c r="C687" s="8" t="s">
        <v>1286</v>
      </c>
      <c r="D687" s="9" t="str">
        <f aca="false">A687&amp;"|"&amp;B687</f>
        <v>Illinois|Stephenson County</v>
      </c>
      <c r="E687" s="10" t="n">
        <v>764</v>
      </c>
      <c r="F687" s="10" t="n">
        <v>1317</v>
      </c>
      <c r="G687" s="10" t="n">
        <v>78</v>
      </c>
      <c r="H687" s="10" t="n">
        <v>13</v>
      </c>
      <c r="I687" s="10" t="n">
        <v>726</v>
      </c>
      <c r="J687" s="10" t="n">
        <v>61943</v>
      </c>
      <c r="K687" s="11" t="n">
        <v>44042</v>
      </c>
      <c r="L687" s="12" t="n">
        <f aca="false">IF(COUNT(F687,G687)=2,F687+G687,"")</f>
        <v>1395</v>
      </c>
      <c r="M687" s="12" t="n">
        <f aca="false">IF(COUNT(E687,H687)=2,E687+H687,"")</f>
        <v>777</v>
      </c>
    </row>
    <row r="688" customFormat="false" ht="15" hidden="false" customHeight="false" outlineLevel="0" collapsed="false">
      <c r="A688" s="7" t="s">
        <v>1151</v>
      </c>
      <c r="B688" s="7" t="s">
        <v>1287</v>
      </c>
      <c r="C688" s="8" t="s">
        <v>1288</v>
      </c>
      <c r="D688" s="9" t="str">
        <f aca="false">A688&amp;"|"&amp;B688</f>
        <v>Illinois|Tazewell County</v>
      </c>
      <c r="E688" s="10" t="n">
        <v>898</v>
      </c>
      <c r="F688" s="10" t="n">
        <v>1435</v>
      </c>
      <c r="G688" s="10" t="n">
        <v>81</v>
      </c>
      <c r="H688" s="10" t="n">
        <v>13</v>
      </c>
      <c r="I688" s="10" t="n">
        <v>1215</v>
      </c>
      <c r="J688" s="10" t="n">
        <v>76704</v>
      </c>
      <c r="K688" s="11" t="n">
        <v>130555</v>
      </c>
      <c r="L688" s="12" t="n">
        <f aca="false">IF(COUNT(F688,G688)=2,F688+G688,"")</f>
        <v>1516</v>
      </c>
      <c r="M688" s="12" t="n">
        <f aca="false">IF(COUNT(E688,H688)=2,E688+H688,"")</f>
        <v>911</v>
      </c>
    </row>
    <row r="689" customFormat="false" ht="15" hidden="false" customHeight="false" outlineLevel="0" collapsed="false">
      <c r="A689" s="7" t="s">
        <v>1151</v>
      </c>
      <c r="B689" s="7" t="s">
        <v>403</v>
      </c>
      <c r="C689" s="8" t="s">
        <v>1289</v>
      </c>
      <c r="D689" s="9" t="str">
        <f aca="false">A689&amp;"|"&amp;B689</f>
        <v>Illinois|Union County</v>
      </c>
      <c r="E689" s="10" t="n">
        <v>658</v>
      </c>
      <c r="F689" s="10" t="n">
        <v>1341</v>
      </c>
      <c r="G689" s="10" t="n">
        <v>78</v>
      </c>
      <c r="H689" s="10" t="n">
        <v>13</v>
      </c>
      <c r="I689" s="10" t="n">
        <v>726</v>
      </c>
      <c r="J689" s="10" t="n">
        <v>56420</v>
      </c>
      <c r="K689" s="11" t="n">
        <v>16972</v>
      </c>
      <c r="L689" s="12" t="n">
        <f aca="false">IF(COUNT(F689,G689)=2,F689+G689,"")</f>
        <v>1419</v>
      </c>
      <c r="M689" s="12" t="n">
        <f aca="false">IF(COUNT(E689,H689)=2,E689+H689,"")</f>
        <v>671</v>
      </c>
    </row>
    <row r="690" customFormat="false" ht="15" hidden="false" customHeight="false" outlineLevel="0" collapsed="false">
      <c r="A690" s="7" t="s">
        <v>1151</v>
      </c>
      <c r="B690" s="7" t="s">
        <v>1290</v>
      </c>
      <c r="C690" s="8" t="s">
        <v>1291</v>
      </c>
      <c r="D690" s="9" t="str">
        <f aca="false">A690&amp;"|"&amp;B690</f>
        <v>Illinois|Vermilion County</v>
      </c>
      <c r="E690" s="10" t="n">
        <v>802</v>
      </c>
      <c r="F690" s="10" t="n">
        <v>1147</v>
      </c>
      <c r="G690" s="10" t="n">
        <v>78</v>
      </c>
      <c r="H690" s="10" t="n">
        <v>13</v>
      </c>
      <c r="I690" s="10" t="n">
        <v>769</v>
      </c>
      <c r="J690" s="10" t="n">
        <v>54537</v>
      </c>
      <c r="K690" s="11" t="n">
        <v>73179</v>
      </c>
      <c r="L690" s="12" t="n">
        <f aca="false">IF(COUNT(F690,G690)=2,F690+G690,"")</f>
        <v>1225</v>
      </c>
      <c r="M690" s="12" t="n">
        <f aca="false">IF(COUNT(E690,H690)=2,E690+H690,"")</f>
        <v>815</v>
      </c>
    </row>
    <row r="691" customFormat="false" ht="15" hidden="false" customHeight="false" outlineLevel="0" collapsed="false">
      <c r="A691" s="7" t="s">
        <v>1151</v>
      </c>
      <c r="B691" s="7" t="s">
        <v>1292</v>
      </c>
      <c r="C691" s="8" t="s">
        <v>1293</v>
      </c>
      <c r="D691" s="9" t="str">
        <f aca="false">A691&amp;"|"&amp;B691</f>
        <v>Illinois|Wabash County</v>
      </c>
      <c r="E691" s="10" t="n">
        <v>774</v>
      </c>
      <c r="F691" s="10" t="n">
        <v>1313</v>
      </c>
      <c r="G691" s="10" t="n">
        <v>78</v>
      </c>
      <c r="H691" s="10" t="n">
        <v>13</v>
      </c>
      <c r="I691" s="10" t="n">
        <v>726</v>
      </c>
      <c r="J691" s="10" t="n">
        <v>53650</v>
      </c>
      <c r="K691" s="11" t="n">
        <v>11199</v>
      </c>
      <c r="L691" s="12" t="n">
        <f aca="false">IF(COUNT(F691,G691)=2,F691+G691,"")</f>
        <v>1391</v>
      </c>
      <c r="M691" s="12" t="n">
        <f aca="false">IF(COUNT(E691,H691)=2,E691+H691,"")</f>
        <v>787</v>
      </c>
    </row>
    <row r="692" customFormat="false" ht="15" hidden="false" customHeight="false" outlineLevel="0" collapsed="false">
      <c r="A692" s="7" t="s">
        <v>1151</v>
      </c>
      <c r="B692" s="7" t="s">
        <v>1043</v>
      </c>
      <c r="C692" s="8" t="s">
        <v>1294</v>
      </c>
      <c r="D692" s="9" t="str">
        <f aca="false">A692&amp;"|"&amp;B692</f>
        <v>Illinois|Warren County</v>
      </c>
      <c r="E692" s="10" t="n">
        <v>694</v>
      </c>
      <c r="F692" s="10" t="n">
        <v>1084</v>
      </c>
      <c r="G692" s="10" t="n">
        <v>78</v>
      </c>
      <c r="H692" s="10" t="n">
        <v>13</v>
      </c>
      <c r="I692" s="10" t="n">
        <v>726</v>
      </c>
      <c r="J692" s="10" t="n">
        <v>64650</v>
      </c>
      <c r="K692" s="11" t="n">
        <v>16576</v>
      </c>
      <c r="L692" s="12" t="n">
        <f aca="false">IF(COUNT(F692,G692)=2,F692+G692,"")</f>
        <v>1162</v>
      </c>
      <c r="M692" s="12" t="n">
        <f aca="false">IF(COUNT(E692,H692)=2,E692+H692,"")</f>
        <v>707</v>
      </c>
    </row>
    <row r="693" customFormat="false" ht="15" hidden="false" customHeight="false" outlineLevel="0" collapsed="false">
      <c r="A693" s="7" t="s">
        <v>1151</v>
      </c>
      <c r="B693" s="7" t="s">
        <v>183</v>
      </c>
      <c r="C693" s="8" t="s">
        <v>1295</v>
      </c>
      <c r="D693" s="9" t="str">
        <f aca="false">A693&amp;"|"&amp;B693</f>
        <v>Illinois|Washington County</v>
      </c>
      <c r="E693" s="10" t="n">
        <v>776</v>
      </c>
      <c r="F693" s="10" t="n">
        <v>1415</v>
      </c>
      <c r="G693" s="10" t="n">
        <v>78</v>
      </c>
      <c r="H693" s="10" t="n">
        <v>13</v>
      </c>
      <c r="I693" s="10" t="n">
        <v>726</v>
      </c>
      <c r="J693" s="10" t="n">
        <v>75652</v>
      </c>
      <c r="K693" s="11" t="n">
        <v>13682</v>
      </c>
      <c r="L693" s="12" t="n">
        <f aca="false">IF(COUNT(F693,G693)=2,F693+G693,"")</f>
        <v>1493</v>
      </c>
      <c r="M693" s="12" t="n">
        <f aca="false">IF(COUNT(E693,H693)=2,E693+H693,"")</f>
        <v>789</v>
      </c>
    </row>
    <row r="694" customFormat="false" ht="15" hidden="false" customHeight="false" outlineLevel="0" collapsed="false">
      <c r="A694" s="7" t="s">
        <v>1151</v>
      </c>
      <c r="B694" s="7" t="s">
        <v>1046</v>
      </c>
      <c r="C694" s="8" t="s">
        <v>1296</v>
      </c>
      <c r="D694" s="9" t="str">
        <f aca="false">A694&amp;"|"&amp;B694</f>
        <v>Illinois|Wayne County</v>
      </c>
      <c r="E694" s="10" t="n">
        <v>632</v>
      </c>
      <c r="F694" s="10" t="n">
        <v>1147</v>
      </c>
      <c r="G694" s="10" t="n">
        <v>78</v>
      </c>
      <c r="H694" s="10" t="n">
        <v>13</v>
      </c>
      <c r="I694" s="10" t="n">
        <v>1145</v>
      </c>
      <c r="J694" s="10" t="n">
        <v>53107</v>
      </c>
      <c r="K694" s="11" t="n">
        <v>15994</v>
      </c>
      <c r="L694" s="12" t="n">
        <f aca="false">IF(COUNT(F694,G694)=2,F694+G694,"")</f>
        <v>1225</v>
      </c>
      <c r="M694" s="12" t="n">
        <f aca="false">IF(COUNT(E694,H694)=2,E694+H694,"")</f>
        <v>645</v>
      </c>
    </row>
    <row r="695" customFormat="false" ht="15" hidden="false" customHeight="false" outlineLevel="0" collapsed="false">
      <c r="A695" s="7" t="s">
        <v>1151</v>
      </c>
      <c r="B695" s="7" t="s">
        <v>408</v>
      </c>
      <c r="C695" s="8" t="s">
        <v>1297</v>
      </c>
      <c r="D695" s="9" t="str">
        <f aca="false">A695&amp;"|"&amp;B695</f>
        <v>Illinois|White County</v>
      </c>
      <c r="E695" s="10" t="n">
        <v>706</v>
      </c>
      <c r="F695" s="10" t="n">
        <v>1121</v>
      </c>
      <c r="G695" s="10" t="n">
        <v>78</v>
      </c>
      <c r="H695" s="10" t="n">
        <v>13</v>
      </c>
      <c r="I695" s="10" t="n">
        <v>1145</v>
      </c>
      <c r="J695" s="10" t="n">
        <v>53097</v>
      </c>
      <c r="K695" s="11" t="n">
        <v>13708</v>
      </c>
      <c r="L695" s="12" t="n">
        <f aca="false">IF(COUNT(F695,G695)=2,F695+G695,"")</f>
        <v>1199</v>
      </c>
      <c r="M695" s="12" t="n">
        <f aca="false">IF(COUNT(E695,H695)=2,E695+H695,"")</f>
        <v>719</v>
      </c>
    </row>
    <row r="696" customFormat="false" ht="15" hidden="false" customHeight="false" outlineLevel="0" collapsed="false">
      <c r="A696" s="7" t="s">
        <v>1151</v>
      </c>
      <c r="B696" s="7" t="s">
        <v>1298</v>
      </c>
      <c r="C696" s="8" t="s">
        <v>1299</v>
      </c>
      <c r="D696" s="9" t="str">
        <f aca="false">A696&amp;"|"&amp;B696</f>
        <v>Illinois|Whiteside County</v>
      </c>
      <c r="E696" s="10" t="n">
        <v>808</v>
      </c>
      <c r="F696" s="10" t="n">
        <v>1204</v>
      </c>
      <c r="G696" s="10" t="n">
        <v>78</v>
      </c>
      <c r="H696" s="10" t="n">
        <v>13</v>
      </c>
      <c r="I696" s="10" t="n">
        <v>1024</v>
      </c>
      <c r="J696" s="10" t="n">
        <v>64536</v>
      </c>
      <c r="K696" s="11" t="n">
        <v>55192</v>
      </c>
      <c r="L696" s="12" t="n">
        <f aca="false">IF(COUNT(F696,G696)=2,F696+G696,"")</f>
        <v>1282</v>
      </c>
      <c r="M696" s="12" t="n">
        <f aca="false">IF(COUNT(E696,H696)=2,E696+H696,"")</f>
        <v>821</v>
      </c>
    </row>
    <row r="697" customFormat="false" ht="15" hidden="false" customHeight="false" outlineLevel="0" collapsed="false">
      <c r="A697" s="7" t="s">
        <v>1151</v>
      </c>
      <c r="B697" s="7" t="s">
        <v>1300</v>
      </c>
      <c r="C697" s="8" t="s">
        <v>1301</v>
      </c>
      <c r="D697" s="9" t="str">
        <f aca="false">A697&amp;"|"&amp;B697</f>
        <v>Illinois|Will County</v>
      </c>
      <c r="E697" s="10" t="n">
        <v>1413</v>
      </c>
      <c r="F697" s="10" t="n">
        <v>2201</v>
      </c>
      <c r="G697" s="10" t="n">
        <v>127</v>
      </c>
      <c r="H697" s="10" t="n">
        <v>13</v>
      </c>
      <c r="I697" s="10" t="n">
        <v>1319</v>
      </c>
      <c r="J697" s="10" t="n">
        <v>107799</v>
      </c>
      <c r="K697" s="11" t="n">
        <v>698450</v>
      </c>
      <c r="L697" s="12" t="n">
        <f aca="false">IF(COUNT(F697,G697)=2,F697+G697,"")</f>
        <v>2328</v>
      </c>
      <c r="M697" s="12" t="n">
        <f aca="false">IF(COUNT(E697,H697)=2,E697+H697,"")</f>
        <v>1426</v>
      </c>
    </row>
    <row r="698" customFormat="false" ht="15" hidden="false" customHeight="false" outlineLevel="0" collapsed="false">
      <c r="A698" s="7" t="s">
        <v>1151</v>
      </c>
      <c r="B698" s="7" t="s">
        <v>1302</v>
      </c>
      <c r="C698" s="8" t="s">
        <v>1303</v>
      </c>
      <c r="D698" s="9" t="str">
        <f aca="false">A698&amp;"|"&amp;B698</f>
        <v>Illinois|Williamson County</v>
      </c>
      <c r="E698" s="10" t="n">
        <v>897</v>
      </c>
      <c r="F698" s="10" t="n">
        <v>1340</v>
      </c>
      <c r="G698" s="10" t="n">
        <v>81</v>
      </c>
      <c r="H698" s="10" t="n">
        <v>13</v>
      </c>
      <c r="I698" s="10" t="n">
        <v>1145</v>
      </c>
      <c r="J698" s="10" t="n">
        <v>65521</v>
      </c>
      <c r="K698" s="11" t="n">
        <v>66902</v>
      </c>
      <c r="L698" s="12" t="n">
        <f aca="false">IF(COUNT(F698,G698)=2,F698+G698,"")</f>
        <v>1421</v>
      </c>
      <c r="M698" s="12" t="n">
        <f aca="false">IF(COUNT(E698,H698)=2,E698+H698,"")</f>
        <v>910</v>
      </c>
    </row>
    <row r="699" customFormat="false" ht="15" hidden="false" customHeight="false" outlineLevel="0" collapsed="false">
      <c r="A699" s="7" t="s">
        <v>1151</v>
      </c>
      <c r="B699" s="7" t="s">
        <v>1304</v>
      </c>
      <c r="C699" s="8" t="s">
        <v>1305</v>
      </c>
      <c r="D699" s="9" t="str">
        <f aca="false">A699&amp;"|"&amp;B699</f>
        <v>Illinois|Winnebago County</v>
      </c>
      <c r="E699" s="10" t="n">
        <v>986</v>
      </c>
      <c r="F699" s="10" t="n">
        <v>1371</v>
      </c>
      <c r="G699" s="10" t="n">
        <v>89</v>
      </c>
      <c r="H699" s="10" t="n">
        <v>13</v>
      </c>
      <c r="I699" s="10" t="n">
        <v>1221</v>
      </c>
      <c r="J699" s="10" t="n">
        <v>64363</v>
      </c>
      <c r="K699" s="11" t="n">
        <v>283289</v>
      </c>
      <c r="L699" s="12" t="n">
        <f aca="false">IF(COUNT(F699,G699)=2,F699+G699,"")</f>
        <v>1460</v>
      </c>
      <c r="M699" s="12" t="n">
        <f aca="false">IF(COUNT(E699,H699)=2,E699+H699,"")</f>
        <v>999</v>
      </c>
    </row>
    <row r="700" customFormat="false" ht="15" hidden="false" customHeight="false" outlineLevel="0" collapsed="false">
      <c r="A700" s="7" t="s">
        <v>1151</v>
      </c>
      <c r="B700" s="7" t="s">
        <v>1306</v>
      </c>
      <c r="C700" s="8" t="s">
        <v>1307</v>
      </c>
      <c r="D700" s="9" t="str">
        <f aca="false">A700&amp;"|"&amp;B700</f>
        <v>Illinois|Woodford County</v>
      </c>
      <c r="E700" s="10" t="n">
        <v>907</v>
      </c>
      <c r="F700" s="10" t="n">
        <v>1619</v>
      </c>
      <c r="G700" s="10" t="n">
        <v>82</v>
      </c>
      <c r="H700" s="10" t="n">
        <v>13</v>
      </c>
      <c r="I700" s="10" t="n">
        <v>1158</v>
      </c>
      <c r="J700" s="10" t="n">
        <v>85629</v>
      </c>
      <c r="K700" s="11" t="n">
        <v>38348</v>
      </c>
      <c r="L700" s="12" t="n">
        <f aca="false">IF(COUNT(F700,G700)=2,F700+G700,"")</f>
        <v>1701</v>
      </c>
      <c r="M700" s="12" t="n">
        <f aca="false">IF(COUNT(E700,H700)=2,E700+H700,"")</f>
        <v>920</v>
      </c>
    </row>
    <row r="701" customFormat="false" ht="15" hidden="false" customHeight="false" outlineLevel="0" collapsed="false">
      <c r="A701" s="7" t="s">
        <v>1308</v>
      </c>
      <c r="B701" s="7" t="s">
        <v>530</v>
      </c>
      <c r="C701" s="8" t="s">
        <v>1309</v>
      </c>
      <c r="D701" s="9" t="str">
        <f aca="false">A701&amp;"|"&amp;B701</f>
        <v>Indiana|Adams County</v>
      </c>
      <c r="E701" s="10" t="n">
        <v>799</v>
      </c>
      <c r="F701" s="10" t="n">
        <v>1154</v>
      </c>
      <c r="G701" s="10" t="n">
        <v>77</v>
      </c>
      <c r="H701" s="10" t="n">
        <v>14</v>
      </c>
      <c r="I701" s="10" t="n">
        <v>640</v>
      </c>
      <c r="J701" s="10" t="n">
        <v>63128</v>
      </c>
      <c r="K701" s="11" t="n">
        <v>35995</v>
      </c>
      <c r="L701" s="12" t="n">
        <f aca="false">IF(COUNT(F701,G701)=2,F701+G701,"")</f>
        <v>1231</v>
      </c>
      <c r="M701" s="12" t="n">
        <f aca="false">IF(COUNT(E701,H701)=2,E701+H701,"")</f>
        <v>813</v>
      </c>
    </row>
    <row r="702" customFormat="false" ht="15" hidden="false" customHeight="false" outlineLevel="0" collapsed="false">
      <c r="A702" s="7" t="s">
        <v>1308</v>
      </c>
      <c r="B702" s="7" t="s">
        <v>1310</v>
      </c>
      <c r="C702" s="8" t="s">
        <v>1311</v>
      </c>
      <c r="D702" s="9" t="str">
        <f aca="false">A702&amp;"|"&amp;B702</f>
        <v>Indiana|Allen County</v>
      </c>
      <c r="E702" s="10" t="n">
        <v>976</v>
      </c>
      <c r="F702" s="10" t="n">
        <v>1266</v>
      </c>
      <c r="G702" s="10" t="n">
        <v>95</v>
      </c>
      <c r="H702" s="10" t="n">
        <v>14</v>
      </c>
      <c r="I702" s="10" t="n">
        <v>782</v>
      </c>
      <c r="J702" s="10" t="n">
        <v>68839</v>
      </c>
      <c r="K702" s="11" t="n">
        <v>388791</v>
      </c>
      <c r="L702" s="12" t="n">
        <f aca="false">IF(COUNT(F702,G702)=2,F702+G702,"")</f>
        <v>1361</v>
      </c>
      <c r="M702" s="12" t="n">
        <f aca="false">IF(COUNT(E702,H702)=2,E702+H702,"")</f>
        <v>990</v>
      </c>
    </row>
    <row r="703" customFormat="false" ht="15" hidden="false" customHeight="false" outlineLevel="0" collapsed="false">
      <c r="A703" s="7" t="s">
        <v>1308</v>
      </c>
      <c r="B703" s="7" t="s">
        <v>1312</v>
      </c>
      <c r="C703" s="8" t="s">
        <v>1313</v>
      </c>
      <c r="D703" s="9" t="str">
        <f aca="false">A703&amp;"|"&amp;B703</f>
        <v>Indiana|Bartholomew County</v>
      </c>
      <c r="E703" s="10" t="n">
        <v>1110</v>
      </c>
      <c r="F703" s="10" t="n">
        <v>1399</v>
      </c>
      <c r="G703" s="10" t="n">
        <v>108</v>
      </c>
      <c r="H703" s="10" t="n">
        <v>14</v>
      </c>
      <c r="I703" s="10" t="n">
        <v>890</v>
      </c>
      <c r="J703" s="10" t="n">
        <v>80365</v>
      </c>
      <c r="K703" s="11" t="n">
        <v>82881</v>
      </c>
      <c r="L703" s="12" t="n">
        <f aca="false">IF(COUNT(F703,G703)=2,F703+G703,"")</f>
        <v>1507</v>
      </c>
      <c r="M703" s="12" t="n">
        <f aca="false">IF(COUNT(E703,H703)=2,E703+H703,"")</f>
        <v>1124</v>
      </c>
    </row>
    <row r="704" customFormat="false" ht="15" hidden="false" customHeight="false" outlineLevel="0" collapsed="false">
      <c r="A704" s="7" t="s">
        <v>1308</v>
      </c>
      <c r="B704" s="7" t="s">
        <v>288</v>
      </c>
      <c r="C704" s="8" t="s">
        <v>1314</v>
      </c>
      <c r="D704" s="9" t="str">
        <f aca="false">A704&amp;"|"&amp;B704</f>
        <v>Indiana|Benton County</v>
      </c>
      <c r="E704" s="10" t="n">
        <v>834</v>
      </c>
      <c r="F704" s="10" t="n">
        <v>1123</v>
      </c>
      <c r="G704" s="10" t="n">
        <v>81</v>
      </c>
      <c r="H704" s="10" t="n">
        <v>14</v>
      </c>
      <c r="I704" s="10" t="n">
        <v>669</v>
      </c>
      <c r="J704" s="10" t="n">
        <v>61811</v>
      </c>
      <c r="K704" s="11" t="n">
        <v>8708</v>
      </c>
      <c r="L704" s="12" t="n">
        <f aca="false">IF(COUNT(F704,G704)=2,F704+G704,"")</f>
        <v>1204</v>
      </c>
      <c r="M704" s="12" t="n">
        <f aca="false">IF(COUNT(E704,H704)=2,E704+H704,"")</f>
        <v>848</v>
      </c>
    </row>
    <row r="705" customFormat="false" ht="15" hidden="false" customHeight="false" outlineLevel="0" collapsed="false">
      <c r="A705" s="7" t="s">
        <v>1308</v>
      </c>
      <c r="B705" s="7" t="s">
        <v>1315</v>
      </c>
      <c r="C705" s="8" t="s">
        <v>1316</v>
      </c>
      <c r="D705" s="9" t="str">
        <f aca="false">A705&amp;"|"&amp;B705</f>
        <v>Indiana|Blackford County</v>
      </c>
      <c r="E705" s="10" t="n">
        <v>635</v>
      </c>
      <c r="F705" s="10" t="n">
        <v>1060</v>
      </c>
      <c r="G705" s="10" t="n">
        <v>69</v>
      </c>
      <c r="H705" s="10" t="n">
        <v>14</v>
      </c>
      <c r="I705" s="10" t="n">
        <v>573</v>
      </c>
      <c r="J705" s="10" t="n">
        <v>47560</v>
      </c>
      <c r="K705" s="11" t="n">
        <v>12007</v>
      </c>
      <c r="L705" s="12" t="n">
        <f aca="false">IF(COUNT(F705,G705)=2,F705+G705,"")</f>
        <v>1129</v>
      </c>
      <c r="M705" s="12" t="n">
        <f aca="false">IF(COUNT(E705,H705)=2,E705+H705,"")</f>
        <v>649</v>
      </c>
    </row>
    <row r="706" customFormat="false" ht="15" hidden="false" customHeight="false" outlineLevel="0" collapsed="false">
      <c r="A706" s="7" t="s">
        <v>1308</v>
      </c>
      <c r="B706" s="7" t="s">
        <v>290</v>
      </c>
      <c r="C706" s="8" t="s">
        <v>1317</v>
      </c>
      <c r="D706" s="9" t="str">
        <f aca="false">A706&amp;"|"&amp;B706</f>
        <v>Indiana|Boone County</v>
      </c>
      <c r="E706" s="10" t="n">
        <v>1283</v>
      </c>
      <c r="F706" s="10" t="n">
        <v>1921</v>
      </c>
      <c r="G706" s="10" t="n">
        <v>124</v>
      </c>
      <c r="H706" s="10" t="n">
        <v>14</v>
      </c>
      <c r="I706" s="10" t="n">
        <v>1028</v>
      </c>
      <c r="J706" s="10" t="n">
        <v>104865</v>
      </c>
      <c r="K706" s="11" t="n">
        <v>72827</v>
      </c>
      <c r="L706" s="12" t="n">
        <f aca="false">IF(COUNT(F706,G706)=2,F706+G706,"")</f>
        <v>2045</v>
      </c>
      <c r="M706" s="12" t="n">
        <f aca="false">IF(COUNT(E706,H706)=2,E706+H706,"")</f>
        <v>1297</v>
      </c>
    </row>
    <row r="707" customFormat="false" ht="15" hidden="false" customHeight="false" outlineLevel="0" collapsed="false">
      <c r="A707" s="7" t="s">
        <v>1308</v>
      </c>
      <c r="B707" s="7" t="s">
        <v>1158</v>
      </c>
      <c r="C707" s="8" t="s">
        <v>1318</v>
      </c>
      <c r="D707" s="9" t="str">
        <f aca="false">A707&amp;"|"&amp;B707</f>
        <v>Indiana|Brown County</v>
      </c>
      <c r="E707" s="10" t="n">
        <v>960</v>
      </c>
      <c r="F707" s="10" t="n">
        <v>1366</v>
      </c>
      <c r="G707" s="10" t="n">
        <v>93</v>
      </c>
      <c r="H707" s="10" t="n">
        <v>14</v>
      </c>
      <c r="I707" s="10" t="n">
        <v>770</v>
      </c>
      <c r="J707" s="10" t="n">
        <v>72644</v>
      </c>
      <c r="K707" s="11" t="n">
        <v>15543</v>
      </c>
      <c r="L707" s="12" t="n">
        <f aca="false">IF(COUNT(F707,G707)=2,F707+G707,"")</f>
        <v>1459</v>
      </c>
      <c r="M707" s="12" t="n">
        <f aca="false">IF(COUNT(E707,H707)=2,E707+H707,"")</f>
        <v>974</v>
      </c>
    </row>
    <row r="708" customFormat="false" ht="15" hidden="false" customHeight="false" outlineLevel="0" collapsed="false">
      <c r="A708" s="7" t="s">
        <v>1308</v>
      </c>
      <c r="B708" s="7" t="s">
        <v>295</v>
      </c>
      <c r="C708" s="8" t="s">
        <v>1319</v>
      </c>
      <c r="D708" s="9" t="str">
        <f aca="false">A708&amp;"|"&amp;B708</f>
        <v>Indiana|Carroll County</v>
      </c>
      <c r="E708" s="10" t="n">
        <v>874</v>
      </c>
      <c r="F708" s="10" t="n">
        <v>1153</v>
      </c>
      <c r="G708" s="10" t="n">
        <v>85</v>
      </c>
      <c r="H708" s="10" t="n">
        <v>14</v>
      </c>
      <c r="I708" s="10" t="n">
        <v>701</v>
      </c>
      <c r="J708" s="10" t="n">
        <v>64003</v>
      </c>
      <c r="K708" s="11" t="n">
        <v>20443</v>
      </c>
      <c r="L708" s="12" t="n">
        <f aca="false">IF(COUNT(F708,G708)=2,F708+G708,"")</f>
        <v>1238</v>
      </c>
      <c r="M708" s="12" t="n">
        <f aca="false">IF(COUNT(E708,H708)=2,E708+H708,"")</f>
        <v>888</v>
      </c>
    </row>
    <row r="709" customFormat="false" ht="15" hidden="false" customHeight="false" outlineLevel="0" collapsed="false">
      <c r="A709" s="7" t="s">
        <v>1308</v>
      </c>
      <c r="B709" s="7" t="s">
        <v>1164</v>
      </c>
      <c r="C709" s="8" t="s">
        <v>1320</v>
      </c>
      <c r="D709" s="9" t="str">
        <f aca="false">A709&amp;"|"&amp;B709</f>
        <v>Indiana|Cass County</v>
      </c>
      <c r="E709" s="10" t="n">
        <v>778</v>
      </c>
      <c r="F709" s="10" t="n">
        <v>1032</v>
      </c>
      <c r="G709" s="10" t="n">
        <v>75</v>
      </c>
      <c r="H709" s="10" t="n">
        <v>14</v>
      </c>
      <c r="I709" s="10" t="n">
        <v>624</v>
      </c>
      <c r="J709" s="10" t="n">
        <v>56525</v>
      </c>
      <c r="K709" s="11" t="n">
        <v>37703</v>
      </c>
      <c r="L709" s="12" t="n">
        <f aca="false">IF(COUNT(F709,G709)=2,F709+G709,"")</f>
        <v>1107</v>
      </c>
      <c r="M709" s="12" t="n">
        <f aca="false">IF(COUNT(E709,H709)=2,E709+H709,"")</f>
        <v>792</v>
      </c>
    </row>
    <row r="710" customFormat="false" ht="15" hidden="false" customHeight="false" outlineLevel="0" collapsed="false">
      <c r="A710" s="7" t="s">
        <v>1308</v>
      </c>
      <c r="B710" s="7" t="s">
        <v>299</v>
      </c>
      <c r="C710" s="8" t="s">
        <v>1321</v>
      </c>
      <c r="D710" s="9" t="str">
        <f aca="false">A710&amp;"|"&amp;B710</f>
        <v>Indiana|Clark County</v>
      </c>
      <c r="E710" s="10" t="n">
        <v>1058</v>
      </c>
      <c r="F710" s="10" t="n">
        <v>1369</v>
      </c>
      <c r="G710" s="10" t="n">
        <v>103</v>
      </c>
      <c r="H710" s="10" t="n">
        <v>14</v>
      </c>
      <c r="I710" s="10" t="n">
        <v>848</v>
      </c>
      <c r="J710" s="10" t="n">
        <v>72298</v>
      </c>
      <c r="K710" s="11" t="n">
        <v>122800</v>
      </c>
      <c r="L710" s="12" t="n">
        <f aca="false">IF(COUNT(F710,G710)=2,F710+G710,"")</f>
        <v>1472</v>
      </c>
      <c r="M710" s="12" t="n">
        <f aca="false">IF(COUNT(E710,H710)=2,E710+H710,"")</f>
        <v>1072</v>
      </c>
    </row>
    <row r="711" customFormat="false" ht="15" hidden="false" customHeight="false" outlineLevel="0" collapsed="false">
      <c r="A711" s="7" t="s">
        <v>1308</v>
      </c>
      <c r="B711" s="7" t="s">
        <v>81</v>
      </c>
      <c r="C711" s="8" t="s">
        <v>1322</v>
      </c>
      <c r="D711" s="9" t="str">
        <f aca="false">A711&amp;"|"&amp;B711</f>
        <v>Indiana|Clay County</v>
      </c>
      <c r="E711" s="10" t="n">
        <v>837</v>
      </c>
      <c r="F711" s="10" t="n">
        <v>1175</v>
      </c>
      <c r="G711" s="10" t="n">
        <v>81</v>
      </c>
      <c r="H711" s="10" t="n">
        <v>14</v>
      </c>
      <c r="I711" s="10" t="n">
        <v>671</v>
      </c>
      <c r="J711" s="10" t="n">
        <v>67676</v>
      </c>
      <c r="K711" s="11" t="n">
        <v>26431</v>
      </c>
      <c r="L711" s="12" t="n">
        <f aca="false">IF(COUNT(F711,G711)=2,F711+G711,"")</f>
        <v>1256</v>
      </c>
      <c r="M711" s="12" t="n">
        <f aca="false">IF(COUNT(E711,H711)=2,E711+H711,"")</f>
        <v>851</v>
      </c>
    </row>
    <row r="712" customFormat="false" ht="15" hidden="false" customHeight="false" outlineLevel="0" collapsed="false">
      <c r="A712" s="7" t="s">
        <v>1308</v>
      </c>
      <c r="B712" s="7" t="s">
        <v>1172</v>
      </c>
      <c r="C712" s="8" t="s">
        <v>1323</v>
      </c>
      <c r="D712" s="9" t="str">
        <f aca="false">A712&amp;"|"&amp;B712</f>
        <v>Indiana|Clinton County</v>
      </c>
      <c r="E712" s="10" t="n">
        <v>915</v>
      </c>
      <c r="F712" s="10" t="n">
        <v>1210</v>
      </c>
      <c r="G712" s="10" t="n">
        <v>89</v>
      </c>
      <c r="H712" s="10" t="n">
        <v>14</v>
      </c>
      <c r="I712" s="10" t="n">
        <v>733</v>
      </c>
      <c r="J712" s="10" t="n">
        <v>63690</v>
      </c>
      <c r="K712" s="11" t="n">
        <v>32967</v>
      </c>
      <c r="L712" s="12" t="n">
        <f aca="false">IF(COUNT(F712,G712)=2,F712+G712,"")</f>
        <v>1299</v>
      </c>
      <c r="M712" s="12" t="n">
        <f aca="false">IF(COUNT(E712,H712)=2,E712+H712,"")</f>
        <v>929</v>
      </c>
    </row>
    <row r="713" customFormat="false" ht="15" hidden="false" customHeight="false" outlineLevel="0" collapsed="false">
      <c r="A713" s="7" t="s">
        <v>1308</v>
      </c>
      <c r="B713" s="7" t="s">
        <v>311</v>
      </c>
      <c r="C713" s="8" t="s">
        <v>1324</v>
      </c>
      <c r="D713" s="9" t="str">
        <f aca="false">A713&amp;"|"&amp;B713</f>
        <v>Indiana|Crawford County</v>
      </c>
      <c r="E713" s="10" t="n">
        <v>629</v>
      </c>
      <c r="F713" s="10" t="n">
        <v>1147</v>
      </c>
      <c r="G713" s="10" t="n">
        <v>69</v>
      </c>
      <c r="H713" s="10" t="n">
        <v>14</v>
      </c>
      <c r="I713" s="10" t="n">
        <v>573</v>
      </c>
      <c r="J713" s="10" t="n">
        <v>48993</v>
      </c>
      <c r="K713" s="11" t="n">
        <v>10494</v>
      </c>
      <c r="L713" s="12" t="n">
        <f aca="false">IF(COUNT(F713,G713)=2,F713+G713,"")</f>
        <v>1216</v>
      </c>
      <c r="M713" s="12" t="n">
        <f aca="false">IF(COUNT(E713,H713)=2,E713+H713,"")</f>
        <v>643</v>
      </c>
    </row>
    <row r="714" customFormat="false" ht="15" hidden="false" customHeight="false" outlineLevel="0" collapsed="false">
      <c r="A714" s="7" t="s">
        <v>1308</v>
      </c>
      <c r="B714" s="7" t="s">
        <v>1325</v>
      </c>
      <c r="C714" s="8" t="s">
        <v>1326</v>
      </c>
      <c r="D714" s="9" t="str">
        <f aca="false">A714&amp;"|"&amp;B714</f>
        <v>Indiana|Daviess County</v>
      </c>
      <c r="E714" s="10" t="n">
        <v>837</v>
      </c>
      <c r="F714" s="10" t="n">
        <v>1229</v>
      </c>
      <c r="G714" s="10" t="n">
        <v>81</v>
      </c>
      <c r="H714" s="10" t="n">
        <v>14</v>
      </c>
      <c r="I714" s="10" t="n">
        <v>671</v>
      </c>
      <c r="J714" s="10" t="n">
        <v>68561</v>
      </c>
      <c r="K714" s="11" t="n">
        <v>33442</v>
      </c>
      <c r="L714" s="12" t="n">
        <f aca="false">IF(COUNT(F714,G714)=2,F714+G714,"")</f>
        <v>1310</v>
      </c>
      <c r="M714" s="12" t="n">
        <f aca="false">IF(COUNT(E714,H714)=2,E714+H714,"")</f>
        <v>851</v>
      </c>
    </row>
    <row r="715" customFormat="false" ht="15" hidden="false" customHeight="false" outlineLevel="0" collapsed="false">
      <c r="A715" s="7" t="s">
        <v>1308</v>
      </c>
      <c r="B715" s="7" t="s">
        <v>103</v>
      </c>
      <c r="C715" s="8" t="s">
        <v>1327</v>
      </c>
      <c r="D715" s="9" t="str">
        <f aca="false">A715&amp;"|"&amp;B715</f>
        <v>Indiana|DeKalb County</v>
      </c>
      <c r="E715" s="10" t="n">
        <v>828</v>
      </c>
      <c r="F715" s="10" t="n">
        <v>1166</v>
      </c>
      <c r="G715" s="10" t="n">
        <v>80</v>
      </c>
      <c r="H715" s="10" t="n">
        <v>14</v>
      </c>
      <c r="I715" s="10" t="n">
        <v>664</v>
      </c>
      <c r="J715" s="10" t="n">
        <v>70080</v>
      </c>
      <c r="K715" s="11" t="n">
        <v>43584</v>
      </c>
      <c r="L715" s="12" t="n">
        <f aca="false">IF(COUNT(F715,G715)=2,F715+G715,"")</f>
        <v>1246</v>
      </c>
      <c r="M715" s="12" t="n">
        <f aca="false">IF(COUNT(E715,H715)=2,E715+H715,"")</f>
        <v>842</v>
      </c>
    </row>
    <row r="716" customFormat="false" ht="15" hidden="false" customHeight="false" outlineLevel="0" collapsed="false">
      <c r="A716" s="7" t="s">
        <v>1308</v>
      </c>
      <c r="B716" s="7" t="s">
        <v>1328</v>
      </c>
      <c r="C716" s="8" t="s">
        <v>1329</v>
      </c>
      <c r="D716" s="9" t="str">
        <f aca="false">A716&amp;"|"&amp;B716</f>
        <v>Indiana|Dearborn County</v>
      </c>
      <c r="E716" s="10" t="n">
        <v>848</v>
      </c>
      <c r="F716" s="10" t="n">
        <v>1466</v>
      </c>
      <c r="G716" s="10" t="n">
        <v>82</v>
      </c>
      <c r="H716" s="10" t="n">
        <v>14</v>
      </c>
      <c r="I716" s="10" t="n">
        <v>680</v>
      </c>
      <c r="J716" s="10" t="n">
        <v>82693</v>
      </c>
      <c r="K716" s="11" t="n">
        <v>50828</v>
      </c>
      <c r="L716" s="12" t="n">
        <f aca="false">IF(COUNT(F716,G716)=2,F716+G716,"")</f>
        <v>1548</v>
      </c>
      <c r="M716" s="12" t="n">
        <f aca="false">IF(COUNT(E716,H716)=2,E716+H716,"")</f>
        <v>862</v>
      </c>
    </row>
    <row r="717" customFormat="false" ht="15" hidden="false" customHeight="false" outlineLevel="0" collapsed="false">
      <c r="A717" s="7" t="s">
        <v>1308</v>
      </c>
      <c r="B717" s="7" t="s">
        <v>869</v>
      </c>
      <c r="C717" s="8" t="s">
        <v>1330</v>
      </c>
      <c r="D717" s="9" t="str">
        <f aca="false">A717&amp;"|"&amp;B717</f>
        <v>Indiana|Decatur County</v>
      </c>
      <c r="E717" s="10" t="n">
        <v>828</v>
      </c>
      <c r="F717" s="10" t="n">
        <v>1229</v>
      </c>
      <c r="G717" s="10" t="n">
        <v>80</v>
      </c>
      <c r="H717" s="10" t="n">
        <v>14</v>
      </c>
      <c r="I717" s="10" t="n">
        <v>664</v>
      </c>
      <c r="J717" s="10" t="n">
        <v>74228</v>
      </c>
      <c r="K717" s="11" t="n">
        <v>26411</v>
      </c>
      <c r="L717" s="12" t="n">
        <f aca="false">IF(COUNT(F717,G717)=2,F717+G717,"")</f>
        <v>1309</v>
      </c>
      <c r="M717" s="12" t="n">
        <f aca="false">IF(COUNT(E717,H717)=2,E717+H717,"")</f>
        <v>842</v>
      </c>
    </row>
    <row r="718" customFormat="false" ht="15" hidden="false" customHeight="false" outlineLevel="0" collapsed="false">
      <c r="A718" s="7" t="s">
        <v>1308</v>
      </c>
      <c r="B718" s="7" t="s">
        <v>1331</v>
      </c>
      <c r="C718" s="8" t="s">
        <v>1332</v>
      </c>
      <c r="D718" s="9" t="str">
        <f aca="false">A718&amp;"|"&amp;B718</f>
        <v>Indiana|Delaware County</v>
      </c>
      <c r="E718" s="10" t="n">
        <v>874</v>
      </c>
      <c r="F718" s="10" t="n">
        <v>1100</v>
      </c>
      <c r="G718" s="10" t="n">
        <v>85</v>
      </c>
      <c r="H718" s="10" t="n">
        <v>14</v>
      </c>
      <c r="I718" s="10" t="n">
        <v>701</v>
      </c>
      <c r="J718" s="10" t="n">
        <v>56932</v>
      </c>
      <c r="K718" s="11" t="n">
        <v>112109</v>
      </c>
      <c r="L718" s="12" t="n">
        <f aca="false">IF(COUNT(F718,G718)=2,F718+G718,"")</f>
        <v>1185</v>
      </c>
      <c r="M718" s="12" t="n">
        <f aca="false">IF(COUNT(E718,H718)=2,E718+H718,"")</f>
        <v>888</v>
      </c>
    </row>
    <row r="719" customFormat="false" ht="15" hidden="false" customHeight="false" outlineLevel="0" collapsed="false">
      <c r="A719" s="7" t="s">
        <v>1308</v>
      </c>
      <c r="B719" s="7" t="s">
        <v>1333</v>
      </c>
      <c r="C719" s="8" t="s">
        <v>1334</v>
      </c>
      <c r="D719" s="9" t="str">
        <f aca="false">A719&amp;"|"&amp;B719</f>
        <v>Indiana|Dubois County</v>
      </c>
      <c r="E719" s="10" t="n">
        <v>801</v>
      </c>
      <c r="F719" s="10" t="n">
        <v>1272</v>
      </c>
      <c r="G719" s="10" t="n">
        <v>78</v>
      </c>
      <c r="H719" s="10" t="n">
        <v>14</v>
      </c>
      <c r="I719" s="10" t="n">
        <v>642</v>
      </c>
      <c r="J719" s="10" t="n">
        <v>71918</v>
      </c>
      <c r="K719" s="11" t="n">
        <v>43563</v>
      </c>
      <c r="L719" s="12" t="n">
        <f aca="false">IF(COUNT(F719,G719)=2,F719+G719,"")</f>
        <v>1350</v>
      </c>
      <c r="M719" s="12" t="n">
        <f aca="false">IF(COUNT(E719,H719)=2,E719+H719,"")</f>
        <v>815</v>
      </c>
    </row>
    <row r="720" customFormat="false" ht="15" hidden="false" customHeight="false" outlineLevel="0" collapsed="false">
      <c r="A720" s="7" t="s">
        <v>1308</v>
      </c>
      <c r="B720" s="7" t="s">
        <v>1335</v>
      </c>
      <c r="C720" s="8" t="s">
        <v>1336</v>
      </c>
      <c r="D720" s="9" t="str">
        <f aca="false">A720&amp;"|"&amp;B720</f>
        <v>Indiana|Elkhart County</v>
      </c>
      <c r="E720" s="10" t="n">
        <v>1023</v>
      </c>
      <c r="F720" s="10" t="n">
        <v>1291</v>
      </c>
      <c r="G720" s="10" t="n">
        <v>99</v>
      </c>
      <c r="H720" s="10" t="n">
        <v>14</v>
      </c>
      <c r="I720" s="10" t="n">
        <v>820</v>
      </c>
      <c r="J720" s="10" t="n">
        <v>65617</v>
      </c>
      <c r="K720" s="11" t="n">
        <v>206868</v>
      </c>
      <c r="L720" s="12" t="n">
        <f aca="false">IF(COUNT(F720,G720)=2,F720+G720,"")</f>
        <v>1390</v>
      </c>
      <c r="M720" s="12" t="n">
        <f aca="false">IF(COUNT(E720,H720)=2,E720+H720,"")</f>
        <v>1037</v>
      </c>
    </row>
    <row r="721" customFormat="false" ht="15" hidden="false" customHeight="false" outlineLevel="0" collapsed="false">
      <c r="A721" s="7" t="s">
        <v>1308</v>
      </c>
      <c r="B721" s="7" t="s">
        <v>111</v>
      </c>
      <c r="C721" s="8" t="s">
        <v>1337</v>
      </c>
      <c r="D721" s="9" t="str">
        <f aca="false">A721&amp;"|"&amp;B721</f>
        <v>Indiana|Fayette County</v>
      </c>
      <c r="E721" s="10" t="n">
        <v>779</v>
      </c>
      <c r="F721" s="10" t="n">
        <v>994</v>
      </c>
      <c r="G721" s="10" t="n">
        <v>76</v>
      </c>
      <c r="H721" s="10" t="n">
        <v>14</v>
      </c>
      <c r="I721" s="10" t="n">
        <v>624</v>
      </c>
      <c r="J721" s="10" t="n">
        <v>56659</v>
      </c>
      <c r="K721" s="11" t="n">
        <v>23390</v>
      </c>
      <c r="L721" s="12" t="n">
        <f aca="false">IF(COUNT(F721,G721)=2,F721+G721,"")</f>
        <v>1070</v>
      </c>
      <c r="M721" s="12" t="n">
        <f aca="false">IF(COUNT(E721,H721)=2,E721+H721,"")</f>
        <v>793</v>
      </c>
    </row>
    <row r="722" customFormat="false" ht="15" hidden="false" customHeight="false" outlineLevel="0" collapsed="false">
      <c r="A722" s="7" t="s">
        <v>1308</v>
      </c>
      <c r="B722" s="7" t="s">
        <v>892</v>
      </c>
      <c r="C722" s="8" t="s">
        <v>1338</v>
      </c>
      <c r="D722" s="9" t="str">
        <f aca="false">A722&amp;"|"&amp;B722</f>
        <v>Indiana|Floyd County</v>
      </c>
      <c r="E722" s="10" t="n">
        <v>990</v>
      </c>
      <c r="F722" s="10" t="n">
        <v>1467</v>
      </c>
      <c r="G722" s="10" t="n">
        <v>96</v>
      </c>
      <c r="H722" s="10" t="n">
        <v>14</v>
      </c>
      <c r="I722" s="10" t="n">
        <v>794</v>
      </c>
      <c r="J722" s="10" t="n">
        <v>78179</v>
      </c>
      <c r="K722" s="11" t="n">
        <v>80512</v>
      </c>
      <c r="L722" s="12" t="n">
        <f aca="false">IF(COUNT(F722,G722)=2,F722+G722,"")</f>
        <v>1563</v>
      </c>
      <c r="M722" s="12" t="n">
        <f aca="false">IF(COUNT(E722,H722)=2,E722+H722,"")</f>
        <v>1004</v>
      </c>
    </row>
    <row r="723" customFormat="false" ht="15" hidden="false" customHeight="false" outlineLevel="0" collapsed="false">
      <c r="A723" s="7" t="s">
        <v>1308</v>
      </c>
      <c r="B723" s="7" t="s">
        <v>1339</v>
      </c>
      <c r="C723" s="8" t="s">
        <v>1340</v>
      </c>
      <c r="D723" s="9" t="str">
        <f aca="false">A723&amp;"|"&amp;B723</f>
        <v>Indiana|Fountain County</v>
      </c>
      <c r="E723" s="10" t="n">
        <v>837</v>
      </c>
      <c r="F723" s="10" t="n">
        <v>1097</v>
      </c>
      <c r="G723" s="10" t="n">
        <v>81</v>
      </c>
      <c r="H723" s="10" t="n">
        <v>14</v>
      </c>
      <c r="I723" s="10" t="n">
        <v>671</v>
      </c>
      <c r="J723" s="10" t="n">
        <v>62526</v>
      </c>
      <c r="K723" s="11" t="n">
        <v>16546</v>
      </c>
      <c r="L723" s="12" t="n">
        <f aca="false">IF(COUNT(F723,G723)=2,F723+G723,"")</f>
        <v>1178</v>
      </c>
      <c r="M723" s="12" t="n">
        <f aca="false">IF(COUNT(E723,H723)=2,E723+H723,"")</f>
        <v>851</v>
      </c>
    </row>
    <row r="724" customFormat="false" ht="15" hidden="false" customHeight="false" outlineLevel="0" collapsed="false">
      <c r="A724" s="7" t="s">
        <v>1308</v>
      </c>
      <c r="B724" s="7" t="s">
        <v>113</v>
      </c>
      <c r="C724" s="8" t="s">
        <v>1341</v>
      </c>
      <c r="D724" s="9" t="str">
        <f aca="false">A724&amp;"|"&amp;B724</f>
        <v>Indiana|Franklin County</v>
      </c>
      <c r="E724" s="10" t="n">
        <v>803</v>
      </c>
      <c r="F724" s="10" t="n">
        <v>1539</v>
      </c>
      <c r="G724" s="10" t="n">
        <v>78</v>
      </c>
      <c r="H724" s="10" t="n">
        <v>14</v>
      </c>
      <c r="I724" s="10" t="n">
        <v>644</v>
      </c>
      <c r="J724" s="10" t="n">
        <v>79702</v>
      </c>
      <c r="K724" s="11" t="n">
        <v>22929</v>
      </c>
      <c r="L724" s="12" t="n">
        <f aca="false">IF(COUNT(F724,G724)=2,F724+G724,"")</f>
        <v>1617</v>
      </c>
      <c r="M724" s="12" t="n">
        <f aca="false">IF(COUNT(E724,H724)=2,E724+H724,"")</f>
        <v>817</v>
      </c>
    </row>
    <row r="725" customFormat="false" ht="15" hidden="false" customHeight="false" outlineLevel="0" collapsed="false">
      <c r="A725" s="7" t="s">
        <v>1308</v>
      </c>
      <c r="B725" s="7" t="s">
        <v>325</v>
      </c>
      <c r="C725" s="8" t="s">
        <v>1342</v>
      </c>
      <c r="D725" s="9" t="str">
        <f aca="false">A725&amp;"|"&amp;B725</f>
        <v>Indiana|Fulton County</v>
      </c>
      <c r="E725" s="10" t="n">
        <v>861</v>
      </c>
      <c r="F725" s="10" t="n">
        <v>1125</v>
      </c>
      <c r="G725" s="10" t="n">
        <v>83</v>
      </c>
      <c r="H725" s="10" t="n">
        <v>14</v>
      </c>
      <c r="I725" s="10" t="n">
        <v>690</v>
      </c>
      <c r="J725" s="10" t="n">
        <v>62878</v>
      </c>
      <c r="K725" s="11" t="n">
        <v>20411</v>
      </c>
      <c r="L725" s="12" t="n">
        <f aca="false">IF(COUNT(F725,G725)=2,F725+G725,"")</f>
        <v>1208</v>
      </c>
      <c r="M725" s="12" t="n">
        <f aca="false">IF(COUNT(E725,H725)=2,E725+H725,"")</f>
        <v>875</v>
      </c>
    </row>
    <row r="726" customFormat="false" ht="15" hidden="false" customHeight="false" outlineLevel="0" collapsed="false">
      <c r="A726" s="7" t="s">
        <v>1308</v>
      </c>
      <c r="B726" s="7" t="s">
        <v>1343</v>
      </c>
      <c r="C726" s="8" t="s">
        <v>1344</v>
      </c>
      <c r="D726" s="9" t="str">
        <f aca="false">A726&amp;"|"&amp;B726</f>
        <v>Indiana|Gibson County</v>
      </c>
      <c r="E726" s="10" t="n">
        <v>914</v>
      </c>
      <c r="F726" s="10" t="n">
        <v>1250</v>
      </c>
      <c r="G726" s="10" t="n">
        <v>89</v>
      </c>
      <c r="H726" s="10" t="n">
        <v>14</v>
      </c>
      <c r="I726" s="10" t="n">
        <v>733</v>
      </c>
      <c r="J726" s="10" t="n">
        <v>67763</v>
      </c>
      <c r="K726" s="11" t="n">
        <v>32986</v>
      </c>
      <c r="L726" s="12" t="n">
        <f aca="false">IF(COUNT(F726,G726)=2,F726+G726,"")</f>
        <v>1339</v>
      </c>
      <c r="M726" s="12" t="n">
        <f aca="false">IF(COUNT(E726,H726)=2,E726+H726,"")</f>
        <v>928</v>
      </c>
    </row>
    <row r="727" customFormat="false" ht="15" hidden="false" customHeight="false" outlineLevel="0" collapsed="false">
      <c r="A727" s="7" t="s">
        <v>1308</v>
      </c>
      <c r="B727" s="7" t="s">
        <v>329</v>
      </c>
      <c r="C727" s="8" t="s">
        <v>1345</v>
      </c>
      <c r="D727" s="9" t="str">
        <f aca="false">A727&amp;"|"&amp;B727</f>
        <v>Indiana|Grant County</v>
      </c>
      <c r="E727" s="10" t="n">
        <v>799</v>
      </c>
      <c r="F727" s="10" t="n">
        <v>1068</v>
      </c>
      <c r="G727" s="10" t="n">
        <v>77</v>
      </c>
      <c r="H727" s="10" t="n">
        <v>14</v>
      </c>
      <c r="I727" s="10" t="n">
        <v>640</v>
      </c>
      <c r="J727" s="10" t="n">
        <v>54007</v>
      </c>
      <c r="K727" s="11" t="n">
        <v>66377</v>
      </c>
      <c r="L727" s="12" t="n">
        <f aca="false">IF(COUNT(F727,G727)=2,F727+G727,"")</f>
        <v>1145</v>
      </c>
      <c r="M727" s="12" t="n">
        <f aca="false">IF(COUNT(E727,H727)=2,E727+H727,"")</f>
        <v>813</v>
      </c>
    </row>
    <row r="728" customFormat="false" ht="15" hidden="false" customHeight="false" outlineLevel="0" collapsed="false">
      <c r="A728" s="7" t="s">
        <v>1308</v>
      </c>
      <c r="B728" s="7" t="s">
        <v>117</v>
      </c>
      <c r="C728" s="8" t="s">
        <v>1346</v>
      </c>
      <c r="D728" s="9" t="str">
        <f aca="false">A728&amp;"|"&amp;B728</f>
        <v>Indiana|Greene County</v>
      </c>
      <c r="E728" s="10" t="n">
        <v>788</v>
      </c>
      <c r="F728" s="10" t="n">
        <v>1173</v>
      </c>
      <c r="G728" s="10" t="n">
        <v>76</v>
      </c>
      <c r="H728" s="10" t="n">
        <v>14</v>
      </c>
      <c r="I728" s="10" t="n">
        <v>632</v>
      </c>
      <c r="J728" s="10" t="n">
        <v>59753</v>
      </c>
      <c r="K728" s="11" t="n">
        <v>30954</v>
      </c>
      <c r="L728" s="12" t="n">
        <f aca="false">IF(COUNT(F728,G728)=2,F728+G728,"")</f>
        <v>1249</v>
      </c>
      <c r="M728" s="12" t="n">
        <f aca="false">IF(COUNT(E728,H728)=2,E728+H728,"")</f>
        <v>802</v>
      </c>
    </row>
    <row r="729" customFormat="false" ht="15" hidden="false" customHeight="false" outlineLevel="0" collapsed="false">
      <c r="A729" s="7" t="s">
        <v>1308</v>
      </c>
      <c r="B729" s="7" t="s">
        <v>717</v>
      </c>
      <c r="C729" s="8" t="s">
        <v>1347</v>
      </c>
      <c r="D729" s="9" t="str">
        <f aca="false">A729&amp;"|"&amp;B729</f>
        <v>Indiana|Hamilton County</v>
      </c>
      <c r="E729" s="10" t="n">
        <v>1468</v>
      </c>
      <c r="F729" s="10" t="n">
        <v>2059</v>
      </c>
      <c r="G729" s="10" t="n">
        <v>142</v>
      </c>
      <c r="H729" s="10" t="n">
        <v>14</v>
      </c>
      <c r="I729" s="10" t="n">
        <v>1177</v>
      </c>
      <c r="J729" s="10" t="n">
        <v>117957</v>
      </c>
      <c r="K729" s="11" t="n">
        <v>357176</v>
      </c>
      <c r="L729" s="12" t="n">
        <f aca="false">IF(COUNT(F729,G729)=2,F729+G729,"")</f>
        <v>2201</v>
      </c>
      <c r="M729" s="12" t="n">
        <f aca="false">IF(COUNT(E729,H729)=2,E729+H729,"")</f>
        <v>1482</v>
      </c>
    </row>
    <row r="730" customFormat="false" ht="15" hidden="false" customHeight="false" outlineLevel="0" collapsed="false">
      <c r="A730" s="7" t="s">
        <v>1308</v>
      </c>
      <c r="B730" s="7" t="s">
        <v>915</v>
      </c>
      <c r="C730" s="8" t="s">
        <v>1348</v>
      </c>
      <c r="D730" s="9" t="str">
        <f aca="false">A730&amp;"|"&amp;B730</f>
        <v>Indiana|Hancock County</v>
      </c>
      <c r="E730" s="10" t="n">
        <v>1121</v>
      </c>
      <c r="F730" s="10" t="n">
        <v>1496</v>
      </c>
      <c r="G730" s="10" t="n">
        <v>109</v>
      </c>
      <c r="H730" s="10" t="n">
        <v>14</v>
      </c>
      <c r="I730" s="10" t="n">
        <v>899</v>
      </c>
      <c r="J730" s="10" t="n">
        <v>91326</v>
      </c>
      <c r="K730" s="11" t="n">
        <v>82013</v>
      </c>
      <c r="L730" s="12" t="n">
        <f aca="false">IF(COUNT(F730,G730)=2,F730+G730,"")</f>
        <v>1605</v>
      </c>
      <c r="M730" s="12" t="n">
        <f aca="false">IF(COUNT(E730,H730)=2,E730+H730,"")</f>
        <v>1135</v>
      </c>
    </row>
    <row r="731" customFormat="false" ht="15" hidden="false" customHeight="false" outlineLevel="0" collapsed="false">
      <c r="A731" s="7" t="s">
        <v>1308</v>
      </c>
      <c r="B731" s="7" t="s">
        <v>1349</v>
      </c>
      <c r="C731" s="8" t="s">
        <v>1350</v>
      </c>
      <c r="D731" s="9" t="str">
        <f aca="false">A731&amp;"|"&amp;B731</f>
        <v>Indiana|Harrison County</v>
      </c>
      <c r="E731" s="10" t="n">
        <v>861</v>
      </c>
      <c r="F731" s="10" t="n">
        <v>1334</v>
      </c>
      <c r="G731" s="10" t="n">
        <v>83</v>
      </c>
      <c r="H731" s="10" t="n">
        <v>14</v>
      </c>
      <c r="I731" s="10" t="n">
        <v>690</v>
      </c>
      <c r="J731" s="10" t="n">
        <v>72468</v>
      </c>
      <c r="K731" s="11" t="n">
        <v>39785</v>
      </c>
      <c r="L731" s="12" t="n">
        <f aca="false">IF(COUNT(F731,G731)=2,F731+G731,"")</f>
        <v>1417</v>
      </c>
      <c r="M731" s="12" t="n">
        <f aca="false">IF(COUNT(E731,H731)=2,E731+H731,"")</f>
        <v>875</v>
      </c>
    </row>
    <row r="732" customFormat="false" ht="15" hidden="false" customHeight="false" outlineLevel="0" collapsed="false">
      <c r="A732" s="7" t="s">
        <v>1308</v>
      </c>
      <c r="B732" s="7" t="s">
        <v>1351</v>
      </c>
      <c r="C732" s="8" t="s">
        <v>1352</v>
      </c>
      <c r="D732" s="9" t="str">
        <f aca="false">A732&amp;"|"&amp;B732</f>
        <v>Indiana|Hendricks County</v>
      </c>
      <c r="E732" s="10" t="n">
        <v>1364</v>
      </c>
      <c r="F732" s="10" t="n">
        <v>1663</v>
      </c>
      <c r="G732" s="10" t="n">
        <v>132</v>
      </c>
      <c r="H732" s="10" t="n">
        <v>14</v>
      </c>
      <c r="I732" s="10" t="n">
        <v>1093</v>
      </c>
      <c r="J732" s="10" t="n">
        <v>99988</v>
      </c>
      <c r="K732" s="11" t="n">
        <v>179379</v>
      </c>
      <c r="L732" s="12" t="n">
        <f aca="false">IF(COUNT(F732,G732)=2,F732+G732,"")</f>
        <v>1795</v>
      </c>
      <c r="M732" s="12" t="n">
        <f aca="false">IF(COUNT(E732,H732)=2,E732+H732,"")</f>
        <v>1378</v>
      </c>
    </row>
    <row r="733" customFormat="false" ht="15" hidden="false" customHeight="false" outlineLevel="0" collapsed="false">
      <c r="A733" s="7" t="s">
        <v>1308</v>
      </c>
      <c r="B733" s="7" t="s">
        <v>121</v>
      </c>
      <c r="C733" s="8" t="s">
        <v>1353</v>
      </c>
      <c r="D733" s="9" t="str">
        <f aca="false">A733&amp;"|"&amp;B733</f>
        <v>Indiana|Henry County</v>
      </c>
      <c r="E733" s="10" t="n">
        <v>807</v>
      </c>
      <c r="F733" s="10" t="n">
        <v>1105</v>
      </c>
      <c r="G733" s="10" t="n">
        <v>78</v>
      </c>
      <c r="H733" s="10" t="n">
        <v>14</v>
      </c>
      <c r="I733" s="10" t="n">
        <v>647</v>
      </c>
      <c r="J733" s="10" t="n">
        <v>60144</v>
      </c>
      <c r="K733" s="11" t="n">
        <v>48896</v>
      </c>
      <c r="L733" s="12" t="n">
        <f aca="false">IF(COUNT(F733,G733)=2,F733+G733,"")</f>
        <v>1183</v>
      </c>
      <c r="M733" s="12" t="n">
        <f aca="false">IF(COUNT(E733,H733)=2,E733+H733,"")</f>
        <v>821</v>
      </c>
    </row>
    <row r="734" customFormat="false" ht="15" hidden="false" customHeight="false" outlineLevel="0" collapsed="false">
      <c r="A734" s="7" t="s">
        <v>1308</v>
      </c>
      <c r="B734" s="7" t="s">
        <v>336</v>
      </c>
      <c r="C734" s="8" t="s">
        <v>1354</v>
      </c>
      <c r="D734" s="9" t="str">
        <f aca="false">A734&amp;"|"&amp;B734</f>
        <v>Indiana|Howard County</v>
      </c>
      <c r="E734" s="10" t="n">
        <v>915</v>
      </c>
      <c r="F734" s="10" t="n">
        <v>1106</v>
      </c>
      <c r="G734" s="10" t="n">
        <v>89</v>
      </c>
      <c r="H734" s="10" t="n">
        <v>14</v>
      </c>
      <c r="I734" s="10" t="n">
        <v>733</v>
      </c>
      <c r="J734" s="10" t="n">
        <v>62496</v>
      </c>
      <c r="K734" s="11" t="n">
        <v>83610</v>
      </c>
      <c r="L734" s="12" t="n">
        <f aca="false">IF(COUNT(F734,G734)=2,F734+G734,"")</f>
        <v>1195</v>
      </c>
      <c r="M734" s="12" t="n">
        <f aca="false">IF(COUNT(E734,H734)=2,E734+H734,"")</f>
        <v>929</v>
      </c>
    </row>
    <row r="735" customFormat="false" ht="15" hidden="false" customHeight="false" outlineLevel="0" collapsed="false">
      <c r="A735" s="7" t="s">
        <v>1308</v>
      </c>
      <c r="B735" s="7" t="s">
        <v>1355</v>
      </c>
      <c r="C735" s="8" t="s">
        <v>1356</v>
      </c>
      <c r="D735" s="9" t="str">
        <f aca="false">A735&amp;"|"&amp;B735</f>
        <v>Indiana|Huntington County</v>
      </c>
      <c r="E735" s="10" t="n">
        <v>866</v>
      </c>
      <c r="F735" s="10" t="n">
        <v>1132</v>
      </c>
      <c r="G735" s="10" t="n">
        <v>84</v>
      </c>
      <c r="H735" s="10" t="n">
        <v>14</v>
      </c>
      <c r="I735" s="10" t="n">
        <v>694</v>
      </c>
      <c r="J735" s="10" t="n">
        <v>62734</v>
      </c>
      <c r="K735" s="11" t="n">
        <v>36757</v>
      </c>
      <c r="L735" s="12" t="n">
        <f aca="false">IF(COUNT(F735,G735)=2,F735+G735,"")</f>
        <v>1216</v>
      </c>
      <c r="M735" s="12" t="n">
        <f aca="false">IF(COUNT(E735,H735)=2,E735+H735,"")</f>
        <v>880</v>
      </c>
    </row>
    <row r="736" customFormat="false" ht="15" hidden="false" customHeight="false" outlineLevel="0" collapsed="false">
      <c r="A736" s="7" t="s">
        <v>1308</v>
      </c>
      <c r="B736" s="7" t="s">
        <v>125</v>
      </c>
      <c r="C736" s="8" t="s">
        <v>1357</v>
      </c>
      <c r="D736" s="9" t="str">
        <f aca="false">A736&amp;"|"&amp;B736</f>
        <v>Indiana|Jackson County</v>
      </c>
      <c r="E736" s="10" t="n">
        <v>946</v>
      </c>
      <c r="F736" s="10" t="n">
        <v>1208</v>
      </c>
      <c r="G736" s="10" t="n">
        <v>92</v>
      </c>
      <c r="H736" s="10" t="n">
        <v>14</v>
      </c>
      <c r="I736" s="10" t="n">
        <v>758</v>
      </c>
      <c r="J736" s="10" t="n">
        <v>70208</v>
      </c>
      <c r="K736" s="11" t="n">
        <v>46319</v>
      </c>
      <c r="L736" s="12" t="n">
        <f aca="false">IF(COUNT(F736,G736)=2,F736+G736,"")</f>
        <v>1300</v>
      </c>
      <c r="M736" s="12" t="n">
        <f aca="false">IF(COUNT(E736,H736)=2,E736+H736,"")</f>
        <v>960</v>
      </c>
    </row>
    <row r="737" customFormat="false" ht="15" hidden="false" customHeight="false" outlineLevel="0" collapsed="false">
      <c r="A737" s="7" t="s">
        <v>1308</v>
      </c>
      <c r="B737" s="7" t="s">
        <v>930</v>
      </c>
      <c r="C737" s="8" t="s">
        <v>1358</v>
      </c>
      <c r="D737" s="9" t="str">
        <f aca="false">A737&amp;"|"&amp;B737</f>
        <v>Indiana|Jasper County</v>
      </c>
      <c r="E737" s="10" t="n">
        <v>926</v>
      </c>
      <c r="F737" s="10" t="n">
        <v>1345</v>
      </c>
      <c r="G737" s="10" t="n">
        <v>90</v>
      </c>
      <c r="H737" s="10" t="n">
        <v>14</v>
      </c>
      <c r="I737" s="10" t="n">
        <v>742</v>
      </c>
      <c r="J737" s="10" t="n">
        <v>79634</v>
      </c>
      <c r="K737" s="11" t="n">
        <v>33198</v>
      </c>
      <c r="L737" s="12" t="n">
        <f aca="false">IF(COUNT(F737,G737)=2,F737+G737,"")</f>
        <v>1435</v>
      </c>
      <c r="M737" s="12" t="n">
        <f aca="false">IF(COUNT(E737,H737)=2,E737+H737,"")</f>
        <v>940</v>
      </c>
    </row>
    <row r="738" customFormat="false" ht="15" hidden="false" customHeight="false" outlineLevel="0" collapsed="false">
      <c r="A738" s="7" t="s">
        <v>1308</v>
      </c>
      <c r="B738" s="7" t="s">
        <v>1359</v>
      </c>
      <c r="C738" s="8" t="s">
        <v>1360</v>
      </c>
      <c r="D738" s="9" t="str">
        <f aca="false">A738&amp;"|"&amp;B738</f>
        <v>Indiana|Jay County</v>
      </c>
      <c r="E738" s="10" t="n">
        <v>766</v>
      </c>
      <c r="F738" s="10" t="n">
        <v>1045</v>
      </c>
      <c r="G738" s="10" t="n">
        <v>74</v>
      </c>
      <c r="H738" s="10" t="n">
        <v>14</v>
      </c>
      <c r="I738" s="10" t="n">
        <v>614</v>
      </c>
      <c r="J738" s="10" t="n">
        <v>54114</v>
      </c>
      <c r="K738" s="11" t="n">
        <v>20281</v>
      </c>
      <c r="L738" s="12" t="n">
        <f aca="false">IF(COUNT(F738,G738)=2,F738+G738,"")</f>
        <v>1119</v>
      </c>
      <c r="M738" s="12" t="n">
        <f aca="false">IF(COUNT(E738,H738)=2,E738+H738,"")</f>
        <v>780</v>
      </c>
    </row>
    <row r="739" customFormat="false" ht="15" hidden="false" customHeight="false" outlineLevel="0" collapsed="false">
      <c r="A739" s="7" t="s">
        <v>1308</v>
      </c>
      <c r="B739" s="7" t="s">
        <v>127</v>
      </c>
      <c r="C739" s="8" t="s">
        <v>1361</v>
      </c>
      <c r="D739" s="9" t="str">
        <f aca="false">A739&amp;"|"&amp;B739</f>
        <v>Indiana|Jefferson County</v>
      </c>
      <c r="E739" s="10" t="n">
        <v>865</v>
      </c>
      <c r="F739" s="10" t="n">
        <v>1215</v>
      </c>
      <c r="G739" s="10" t="n">
        <v>84</v>
      </c>
      <c r="H739" s="10" t="n">
        <v>14</v>
      </c>
      <c r="I739" s="10" t="n">
        <v>693</v>
      </c>
      <c r="J739" s="10" t="n">
        <v>59987</v>
      </c>
      <c r="K739" s="11" t="n">
        <v>33074</v>
      </c>
      <c r="L739" s="12" t="n">
        <f aca="false">IF(COUNT(F739,G739)=2,F739+G739,"")</f>
        <v>1299</v>
      </c>
      <c r="M739" s="12" t="n">
        <f aca="false">IF(COUNT(E739,H739)=2,E739+H739,"")</f>
        <v>879</v>
      </c>
    </row>
    <row r="740" customFormat="false" ht="15" hidden="false" customHeight="false" outlineLevel="0" collapsed="false">
      <c r="A740" s="7" t="s">
        <v>1308</v>
      </c>
      <c r="B740" s="7" t="s">
        <v>1362</v>
      </c>
      <c r="C740" s="8" t="s">
        <v>1363</v>
      </c>
      <c r="D740" s="9" t="str">
        <f aca="false">A740&amp;"|"&amp;B740</f>
        <v>Indiana|Jennings County</v>
      </c>
      <c r="E740" s="10" t="n">
        <v>906</v>
      </c>
      <c r="F740" s="10" t="n">
        <v>1209</v>
      </c>
      <c r="G740" s="10" t="n">
        <v>88</v>
      </c>
      <c r="H740" s="10" t="n">
        <v>14</v>
      </c>
      <c r="I740" s="10" t="n">
        <v>726</v>
      </c>
      <c r="J740" s="10" t="n">
        <v>68476</v>
      </c>
      <c r="K740" s="11" t="n">
        <v>27584</v>
      </c>
      <c r="L740" s="12" t="n">
        <f aca="false">IF(COUNT(F740,G740)=2,F740+G740,"")</f>
        <v>1297</v>
      </c>
      <c r="M740" s="12" t="n">
        <f aca="false">IF(COUNT(E740,H740)=2,E740+H740,"")</f>
        <v>920</v>
      </c>
    </row>
    <row r="741" customFormat="false" ht="15" hidden="false" customHeight="false" outlineLevel="0" collapsed="false">
      <c r="A741" s="7" t="s">
        <v>1308</v>
      </c>
      <c r="B741" s="7" t="s">
        <v>344</v>
      </c>
      <c r="C741" s="8" t="s">
        <v>1364</v>
      </c>
      <c r="D741" s="9" t="str">
        <f aca="false">A741&amp;"|"&amp;B741</f>
        <v>Indiana|Johnson County</v>
      </c>
      <c r="E741" s="10" t="n">
        <v>1208</v>
      </c>
      <c r="F741" s="10" t="n">
        <v>1497</v>
      </c>
      <c r="G741" s="10" t="n">
        <v>117</v>
      </c>
      <c r="H741" s="10" t="n">
        <v>14</v>
      </c>
      <c r="I741" s="10" t="n">
        <v>968</v>
      </c>
      <c r="J741" s="10" t="n">
        <v>87227</v>
      </c>
      <c r="K741" s="11" t="n">
        <v>163983</v>
      </c>
      <c r="L741" s="12" t="n">
        <f aca="false">IF(COUNT(F741,G741)=2,F741+G741,"")</f>
        <v>1614</v>
      </c>
      <c r="M741" s="12" t="n">
        <f aca="false">IF(COUNT(E741,H741)=2,E741+H741,"")</f>
        <v>1222</v>
      </c>
    </row>
    <row r="742" customFormat="false" ht="15" hidden="false" customHeight="false" outlineLevel="0" collapsed="false">
      <c r="A742" s="7" t="s">
        <v>1308</v>
      </c>
      <c r="B742" s="7" t="s">
        <v>1224</v>
      </c>
      <c r="C742" s="8" t="s">
        <v>1365</v>
      </c>
      <c r="D742" s="9" t="str">
        <f aca="false">A742&amp;"|"&amp;B742</f>
        <v>Indiana|Knox County</v>
      </c>
      <c r="E742" s="10" t="n">
        <v>782</v>
      </c>
      <c r="F742" s="10" t="n">
        <v>1107</v>
      </c>
      <c r="G742" s="10" t="n">
        <v>76</v>
      </c>
      <c r="H742" s="10" t="n">
        <v>14</v>
      </c>
      <c r="I742" s="10" t="n">
        <v>627</v>
      </c>
      <c r="J742" s="10" t="n">
        <v>58863</v>
      </c>
      <c r="K742" s="11" t="n">
        <v>36108</v>
      </c>
      <c r="L742" s="12" t="n">
        <f aca="false">IF(COUNT(F742,G742)=2,F742+G742,"")</f>
        <v>1183</v>
      </c>
      <c r="M742" s="12" t="n">
        <f aca="false">IF(COUNT(E742,H742)=2,E742+H742,"")</f>
        <v>796</v>
      </c>
    </row>
    <row r="743" customFormat="false" ht="15" hidden="false" customHeight="false" outlineLevel="0" collapsed="false">
      <c r="A743" s="7" t="s">
        <v>1308</v>
      </c>
      <c r="B743" s="7" t="s">
        <v>1366</v>
      </c>
      <c r="C743" s="8" t="s">
        <v>1367</v>
      </c>
      <c r="D743" s="9" t="str">
        <f aca="false">A743&amp;"|"&amp;B743</f>
        <v>Indiana|Kosciusko County</v>
      </c>
      <c r="E743" s="10" t="n">
        <v>995</v>
      </c>
      <c r="F743" s="10" t="n">
        <v>1257</v>
      </c>
      <c r="G743" s="10" t="n">
        <v>96</v>
      </c>
      <c r="H743" s="10" t="n">
        <v>14</v>
      </c>
      <c r="I743" s="10" t="n">
        <v>798</v>
      </c>
      <c r="J743" s="10" t="n">
        <v>73922</v>
      </c>
      <c r="K743" s="11" t="n">
        <v>80357</v>
      </c>
      <c r="L743" s="12" t="n">
        <f aca="false">IF(COUNT(F743,G743)=2,F743+G743,"")</f>
        <v>1353</v>
      </c>
      <c r="M743" s="12" t="n">
        <f aca="false">IF(COUNT(E743,H743)=2,E743+H743,"")</f>
        <v>1009</v>
      </c>
    </row>
    <row r="744" customFormat="false" ht="15" hidden="false" customHeight="false" outlineLevel="0" collapsed="false">
      <c r="A744" s="7" t="s">
        <v>1308</v>
      </c>
      <c r="B744" s="7" t="s">
        <v>1368</v>
      </c>
      <c r="C744" s="8" t="s">
        <v>1369</v>
      </c>
      <c r="D744" s="9" t="str">
        <f aca="false">A744&amp;"|"&amp;B744</f>
        <v>Indiana|LaGrange County</v>
      </c>
      <c r="E744" s="10" t="n">
        <v>816</v>
      </c>
      <c r="F744" s="10" t="n">
        <v>1357</v>
      </c>
      <c r="G744" s="10" t="n">
        <v>79</v>
      </c>
      <c r="H744" s="10" t="n">
        <v>14</v>
      </c>
      <c r="I744" s="10" t="n">
        <v>654</v>
      </c>
      <c r="J744" s="10" t="n">
        <v>83741</v>
      </c>
      <c r="K744" s="11" t="n">
        <v>40596</v>
      </c>
      <c r="L744" s="12" t="n">
        <f aca="false">IF(COUNT(F744,G744)=2,F744+G744,"")</f>
        <v>1436</v>
      </c>
      <c r="M744" s="12" t="n">
        <f aca="false">IF(COUNT(E744,H744)=2,E744+H744,"")</f>
        <v>830</v>
      </c>
    </row>
    <row r="745" customFormat="false" ht="15" hidden="false" customHeight="false" outlineLevel="0" collapsed="false">
      <c r="A745" s="7" t="s">
        <v>1308</v>
      </c>
      <c r="B745" s="7" t="s">
        <v>1370</v>
      </c>
      <c r="C745" s="8" t="s">
        <v>1371</v>
      </c>
      <c r="D745" s="9" t="str">
        <f aca="false">A745&amp;"|"&amp;B745</f>
        <v>Indiana|LaPorte County</v>
      </c>
      <c r="E745" s="10" t="n">
        <v>926</v>
      </c>
      <c r="F745" s="10" t="n">
        <v>1263</v>
      </c>
      <c r="G745" s="10" t="n">
        <v>90</v>
      </c>
      <c r="H745" s="10" t="n">
        <v>14</v>
      </c>
      <c r="I745" s="10" t="n">
        <v>742</v>
      </c>
      <c r="J745" s="10" t="n">
        <v>70452</v>
      </c>
      <c r="K745" s="11" t="n">
        <v>112141</v>
      </c>
      <c r="L745" s="12" t="n">
        <f aca="false">IF(COUNT(F745,G745)=2,F745+G745,"")</f>
        <v>1353</v>
      </c>
      <c r="M745" s="12" t="n">
        <f aca="false">IF(COUNT(E745,H745)=2,E745+H745,"")</f>
        <v>940</v>
      </c>
    </row>
    <row r="746" customFormat="false" ht="15" hidden="false" customHeight="false" outlineLevel="0" collapsed="false">
      <c r="A746" s="7" t="s">
        <v>1308</v>
      </c>
      <c r="B746" s="7" t="s">
        <v>447</v>
      </c>
      <c r="C746" s="8" t="s">
        <v>1372</v>
      </c>
      <c r="D746" s="9" t="str">
        <f aca="false">A746&amp;"|"&amp;B746</f>
        <v>Indiana|Lake County</v>
      </c>
      <c r="E746" s="10" t="n">
        <v>1094</v>
      </c>
      <c r="F746" s="10" t="n">
        <v>1470</v>
      </c>
      <c r="G746" s="10" t="n">
        <v>106</v>
      </c>
      <c r="H746" s="10" t="n">
        <v>14</v>
      </c>
      <c r="I746" s="10" t="n">
        <v>877</v>
      </c>
      <c r="J746" s="10" t="n">
        <v>68985</v>
      </c>
      <c r="K746" s="11" t="n">
        <v>498990</v>
      </c>
      <c r="L746" s="12" t="n">
        <f aca="false">IF(COUNT(F746,G746)=2,F746+G746,"")</f>
        <v>1576</v>
      </c>
      <c r="M746" s="12" t="n">
        <f aca="false">IF(COUNT(E746,H746)=2,E746+H746,"")</f>
        <v>1108</v>
      </c>
    </row>
    <row r="747" customFormat="false" ht="15" hidden="false" customHeight="false" outlineLevel="0" collapsed="false">
      <c r="A747" s="7" t="s">
        <v>1308</v>
      </c>
      <c r="B747" s="7" t="s">
        <v>133</v>
      </c>
      <c r="C747" s="8" t="s">
        <v>1373</v>
      </c>
      <c r="D747" s="9" t="str">
        <f aca="false">A747&amp;"|"&amp;B747</f>
        <v>Indiana|Lawrence County</v>
      </c>
      <c r="E747" s="10" t="n">
        <v>800</v>
      </c>
      <c r="F747" s="10" t="n">
        <v>1219</v>
      </c>
      <c r="G747" s="10" t="n">
        <v>78</v>
      </c>
      <c r="H747" s="10" t="n">
        <v>14</v>
      </c>
      <c r="I747" s="10" t="n">
        <v>641</v>
      </c>
      <c r="J747" s="10" t="n">
        <v>65551</v>
      </c>
      <c r="K747" s="11" t="n">
        <v>45077</v>
      </c>
      <c r="L747" s="12" t="n">
        <f aca="false">IF(COUNT(F747,G747)=2,F747+G747,"")</f>
        <v>1297</v>
      </c>
      <c r="M747" s="12" t="n">
        <f aca="false">IF(COUNT(E747,H747)=2,E747+H747,"")</f>
        <v>814</v>
      </c>
    </row>
    <row r="748" customFormat="false" ht="15" hidden="false" customHeight="false" outlineLevel="0" collapsed="false">
      <c r="A748" s="7" t="s">
        <v>1308</v>
      </c>
      <c r="B748" s="7" t="s">
        <v>143</v>
      </c>
      <c r="C748" s="8" t="s">
        <v>1374</v>
      </c>
      <c r="D748" s="9" t="str">
        <f aca="false">A748&amp;"|"&amp;B748</f>
        <v>Indiana|Madison County</v>
      </c>
      <c r="E748" s="10" t="n">
        <v>926</v>
      </c>
      <c r="F748" s="10" t="n">
        <v>1159</v>
      </c>
      <c r="G748" s="10" t="n">
        <v>90</v>
      </c>
      <c r="H748" s="10" t="n">
        <v>14</v>
      </c>
      <c r="I748" s="10" t="n">
        <v>742</v>
      </c>
      <c r="J748" s="10" t="n">
        <v>62632</v>
      </c>
      <c r="K748" s="11" t="n">
        <v>130949</v>
      </c>
      <c r="L748" s="12" t="n">
        <f aca="false">IF(COUNT(F748,G748)=2,F748+G748,"")</f>
        <v>1249</v>
      </c>
      <c r="M748" s="12" t="n">
        <f aca="false">IF(COUNT(E748,H748)=2,E748+H748,"")</f>
        <v>940</v>
      </c>
    </row>
    <row r="749" customFormat="false" ht="15" hidden="false" customHeight="false" outlineLevel="0" collapsed="false">
      <c r="A749" s="7" t="s">
        <v>1308</v>
      </c>
      <c r="B749" s="7" t="s">
        <v>147</v>
      </c>
      <c r="C749" s="8" t="s">
        <v>1375</v>
      </c>
      <c r="D749" s="9" t="str">
        <f aca="false">A749&amp;"|"&amp;B749</f>
        <v>Indiana|Marion County</v>
      </c>
      <c r="E749" s="10" t="n">
        <v>1107</v>
      </c>
      <c r="F749" s="10" t="n">
        <v>1395</v>
      </c>
      <c r="G749" s="10" t="n">
        <v>107</v>
      </c>
      <c r="H749" s="10" t="n">
        <v>14</v>
      </c>
      <c r="I749" s="10" t="n">
        <v>887</v>
      </c>
      <c r="J749" s="10" t="n">
        <v>63450</v>
      </c>
      <c r="K749" s="11" t="n">
        <v>971822</v>
      </c>
      <c r="L749" s="12" t="n">
        <f aca="false">IF(COUNT(F749,G749)=2,F749+G749,"")</f>
        <v>1502</v>
      </c>
      <c r="M749" s="12" t="n">
        <f aca="false">IF(COUNT(E749,H749)=2,E749+H749,"")</f>
        <v>1121</v>
      </c>
    </row>
    <row r="750" customFormat="false" ht="15" hidden="false" customHeight="false" outlineLevel="0" collapsed="false">
      <c r="A750" s="7" t="s">
        <v>1308</v>
      </c>
      <c r="B750" s="7" t="s">
        <v>149</v>
      </c>
      <c r="C750" s="8" t="s">
        <v>1376</v>
      </c>
      <c r="D750" s="9" t="str">
        <f aca="false">A750&amp;"|"&amp;B750</f>
        <v>Indiana|Marshall County</v>
      </c>
      <c r="E750" s="10" t="n">
        <v>936</v>
      </c>
      <c r="F750" s="10" t="n">
        <v>1265</v>
      </c>
      <c r="G750" s="10" t="n">
        <v>91</v>
      </c>
      <c r="H750" s="10" t="n">
        <v>14</v>
      </c>
      <c r="I750" s="10" t="n">
        <v>750</v>
      </c>
      <c r="J750" s="10" t="n">
        <v>68041</v>
      </c>
      <c r="K750" s="11" t="n">
        <v>46225</v>
      </c>
      <c r="L750" s="12" t="n">
        <f aca="false">IF(COUNT(F750,G750)=2,F750+G750,"")</f>
        <v>1356</v>
      </c>
      <c r="M750" s="12" t="n">
        <f aca="false">IF(COUNT(E750,H750)=2,E750+H750,"")</f>
        <v>950</v>
      </c>
    </row>
    <row r="751" customFormat="false" ht="15" hidden="false" customHeight="false" outlineLevel="0" collapsed="false">
      <c r="A751" s="7" t="s">
        <v>1308</v>
      </c>
      <c r="B751" s="7" t="s">
        <v>748</v>
      </c>
      <c r="C751" s="8" t="s">
        <v>1377</v>
      </c>
      <c r="D751" s="9" t="str">
        <f aca="false">A751&amp;"|"&amp;B751</f>
        <v>Indiana|Martin County</v>
      </c>
      <c r="E751" s="10" t="n">
        <v>643</v>
      </c>
      <c r="F751" s="10" t="n">
        <v>1221</v>
      </c>
      <c r="G751" s="10" t="n">
        <v>69</v>
      </c>
      <c r="H751" s="10" t="n">
        <v>14</v>
      </c>
      <c r="I751" s="10" t="n">
        <v>573</v>
      </c>
      <c r="J751" s="10" t="n">
        <v>65345</v>
      </c>
      <c r="K751" s="11" t="n">
        <v>9854</v>
      </c>
      <c r="L751" s="12" t="n">
        <f aca="false">IF(COUNT(F751,G751)=2,F751+G751,"")</f>
        <v>1290</v>
      </c>
      <c r="M751" s="12" t="n">
        <f aca="false">IF(COUNT(E751,H751)=2,E751+H751,"")</f>
        <v>657</v>
      </c>
    </row>
    <row r="752" customFormat="false" ht="15" hidden="false" customHeight="false" outlineLevel="0" collapsed="false">
      <c r="A752" s="7" t="s">
        <v>1308</v>
      </c>
      <c r="B752" s="7" t="s">
        <v>1378</v>
      </c>
      <c r="C752" s="8" t="s">
        <v>1379</v>
      </c>
      <c r="D752" s="9" t="str">
        <f aca="false">A752&amp;"|"&amp;B752</f>
        <v>Indiana|Miami County</v>
      </c>
      <c r="E752" s="10" t="n">
        <v>794</v>
      </c>
      <c r="F752" s="10" t="n">
        <v>1036</v>
      </c>
      <c r="G752" s="10" t="n">
        <v>77</v>
      </c>
      <c r="H752" s="10" t="n">
        <v>14</v>
      </c>
      <c r="I752" s="10" t="n">
        <v>636</v>
      </c>
      <c r="J752" s="10" t="n">
        <v>61130</v>
      </c>
      <c r="K752" s="11" t="n">
        <v>35772</v>
      </c>
      <c r="L752" s="12" t="n">
        <f aca="false">IF(COUNT(F752,G752)=2,F752+G752,"")</f>
        <v>1113</v>
      </c>
      <c r="M752" s="12" t="n">
        <f aca="false">IF(COUNT(E752,H752)=2,E752+H752,"")</f>
        <v>808</v>
      </c>
    </row>
    <row r="753" customFormat="false" ht="15" hidden="false" customHeight="false" outlineLevel="0" collapsed="false">
      <c r="A753" s="7" t="s">
        <v>1308</v>
      </c>
      <c r="B753" s="7" t="s">
        <v>153</v>
      </c>
      <c r="C753" s="8" t="s">
        <v>1380</v>
      </c>
      <c r="D753" s="9" t="str">
        <f aca="false">A753&amp;"|"&amp;B753</f>
        <v>Indiana|Monroe County</v>
      </c>
      <c r="E753" s="10" t="n">
        <v>1151</v>
      </c>
      <c r="F753" s="10" t="n">
        <v>1476</v>
      </c>
      <c r="G753" s="10" t="n">
        <v>112</v>
      </c>
      <c r="H753" s="10" t="n">
        <v>14</v>
      </c>
      <c r="I753" s="10" t="n">
        <v>923</v>
      </c>
      <c r="J753" s="10" t="n">
        <v>63372</v>
      </c>
      <c r="K753" s="11" t="n">
        <v>139822</v>
      </c>
      <c r="L753" s="12" t="n">
        <f aca="false">IF(COUNT(F753,G753)=2,F753+G753,"")</f>
        <v>1588</v>
      </c>
      <c r="M753" s="12" t="n">
        <f aca="false">IF(COUNT(E753,H753)=2,E753+H753,"")</f>
        <v>1165</v>
      </c>
    </row>
    <row r="754" customFormat="false" ht="15" hidden="false" customHeight="false" outlineLevel="0" collapsed="false">
      <c r="A754" s="7" t="s">
        <v>1308</v>
      </c>
      <c r="B754" s="7" t="s">
        <v>155</v>
      </c>
      <c r="C754" s="8" t="s">
        <v>1381</v>
      </c>
      <c r="D754" s="9" t="str">
        <f aca="false">A754&amp;"|"&amp;B754</f>
        <v>Indiana|Montgomery County</v>
      </c>
      <c r="E754" s="10" t="n">
        <v>827</v>
      </c>
      <c r="F754" s="10" t="n">
        <v>1188</v>
      </c>
      <c r="G754" s="10" t="n">
        <v>80</v>
      </c>
      <c r="H754" s="10" t="n">
        <v>14</v>
      </c>
      <c r="I754" s="10" t="n">
        <v>663</v>
      </c>
      <c r="J754" s="10" t="n">
        <v>66571</v>
      </c>
      <c r="K754" s="11" t="n">
        <v>38155</v>
      </c>
      <c r="L754" s="12" t="n">
        <f aca="false">IF(COUNT(F754,G754)=2,F754+G754,"")</f>
        <v>1268</v>
      </c>
      <c r="M754" s="12" t="n">
        <f aca="false">IF(COUNT(E754,H754)=2,E754+H754,"")</f>
        <v>841</v>
      </c>
    </row>
    <row r="755" customFormat="false" ht="15" hidden="false" customHeight="false" outlineLevel="0" collapsed="false">
      <c r="A755" s="7" t="s">
        <v>1308</v>
      </c>
      <c r="B755" s="7" t="s">
        <v>157</v>
      </c>
      <c r="C755" s="8" t="s">
        <v>1382</v>
      </c>
      <c r="D755" s="9" t="str">
        <f aca="false">A755&amp;"|"&amp;B755</f>
        <v>Indiana|Morgan County</v>
      </c>
      <c r="E755" s="10" t="n">
        <v>988</v>
      </c>
      <c r="F755" s="10" t="n">
        <v>1392</v>
      </c>
      <c r="G755" s="10" t="n">
        <v>96</v>
      </c>
      <c r="H755" s="10" t="n">
        <v>14</v>
      </c>
      <c r="I755" s="10" t="n">
        <v>792</v>
      </c>
      <c r="J755" s="10" t="n">
        <v>79088</v>
      </c>
      <c r="K755" s="11" t="n">
        <v>72202</v>
      </c>
      <c r="L755" s="12" t="n">
        <f aca="false">IF(COUNT(F755,G755)=2,F755+G755,"")</f>
        <v>1488</v>
      </c>
      <c r="M755" s="12" t="n">
        <f aca="false">IF(COUNT(E755,H755)=2,E755+H755,"")</f>
        <v>1002</v>
      </c>
    </row>
    <row r="756" customFormat="false" ht="15" hidden="false" customHeight="false" outlineLevel="0" collapsed="false">
      <c r="A756" s="7" t="s">
        <v>1308</v>
      </c>
      <c r="B756" s="7" t="s">
        <v>368</v>
      </c>
      <c r="C756" s="8" t="s">
        <v>1383</v>
      </c>
      <c r="D756" s="9" t="str">
        <f aca="false">A756&amp;"|"&amp;B756</f>
        <v>Indiana|Newton County</v>
      </c>
      <c r="E756" s="10" t="n">
        <v>927</v>
      </c>
      <c r="F756" s="10" t="n">
        <v>1222</v>
      </c>
      <c r="G756" s="10" t="n">
        <v>90</v>
      </c>
      <c r="H756" s="10" t="n">
        <v>14</v>
      </c>
      <c r="I756" s="10" t="n">
        <v>743</v>
      </c>
      <c r="J756" s="10" t="n">
        <v>68596</v>
      </c>
      <c r="K756" s="11" t="n">
        <v>13859</v>
      </c>
      <c r="L756" s="12" t="n">
        <f aca="false">IF(COUNT(F756,G756)=2,F756+G756,"")</f>
        <v>1312</v>
      </c>
      <c r="M756" s="12" t="n">
        <f aca="false">IF(COUNT(E756,H756)=2,E756+H756,"")</f>
        <v>941</v>
      </c>
    </row>
    <row r="757" customFormat="false" ht="15" hidden="false" customHeight="false" outlineLevel="0" collapsed="false">
      <c r="A757" s="7" t="s">
        <v>1308</v>
      </c>
      <c r="B757" s="7" t="s">
        <v>1384</v>
      </c>
      <c r="C757" s="8" t="s">
        <v>1385</v>
      </c>
      <c r="D757" s="9" t="str">
        <f aca="false">A757&amp;"|"&amp;B757</f>
        <v>Indiana|Noble County</v>
      </c>
      <c r="E757" s="10" t="n">
        <v>776</v>
      </c>
      <c r="F757" s="10" t="n">
        <v>1263</v>
      </c>
      <c r="G757" s="10" t="n">
        <v>75</v>
      </c>
      <c r="H757" s="10" t="n">
        <v>14</v>
      </c>
      <c r="I757" s="10" t="n">
        <v>622</v>
      </c>
      <c r="J757" s="10" t="n">
        <v>70908</v>
      </c>
      <c r="K757" s="11" t="n">
        <v>47417</v>
      </c>
      <c r="L757" s="12" t="n">
        <f aca="false">IF(COUNT(F757,G757)=2,F757+G757,"")</f>
        <v>1338</v>
      </c>
      <c r="M757" s="12" t="n">
        <f aca="false">IF(COUNT(E757,H757)=2,E757+H757,"")</f>
        <v>790</v>
      </c>
    </row>
    <row r="758" customFormat="false" ht="15" hidden="false" customHeight="false" outlineLevel="0" collapsed="false">
      <c r="A758" s="7" t="s">
        <v>1308</v>
      </c>
      <c r="B758" s="7" t="s">
        <v>1386</v>
      </c>
      <c r="C758" s="8" t="s">
        <v>1387</v>
      </c>
      <c r="D758" s="9" t="str">
        <f aca="false">A758&amp;"|"&amp;B758</f>
        <v>Indiana|Ohio County</v>
      </c>
      <c r="E758" s="10" t="n">
        <v>852</v>
      </c>
      <c r="F758" s="10" t="n">
        <v>1381</v>
      </c>
      <c r="G758" s="10" t="n">
        <v>83</v>
      </c>
      <c r="H758" s="10" t="n">
        <v>14</v>
      </c>
      <c r="I758" s="10" t="n">
        <v>683</v>
      </c>
      <c r="J758" s="10" t="n">
        <v>67942</v>
      </c>
      <c r="K758" s="11" t="n">
        <v>5993</v>
      </c>
      <c r="L758" s="12" t="n">
        <f aca="false">IF(COUNT(F758,G758)=2,F758+G758,"")</f>
        <v>1464</v>
      </c>
      <c r="M758" s="12" t="n">
        <f aca="false">IF(COUNT(E758,H758)=2,E758+H758,"")</f>
        <v>866</v>
      </c>
    </row>
    <row r="759" customFormat="false" ht="15" hidden="false" customHeight="false" outlineLevel="0" collapsed="false">
      <c r="A759" s="7" t="s">
        <v>1308</v>
      </c>
      <c r="B759" s="7" t="s">
        <v>472</v>
      </c>
      <c r="C759" s="8" t="s">
        <v>1388</v>
      </c>
      <c r="D759" s="9" t="str">
        <f aca="false">A759&amp;"|"&amp;B759</f>
        <v>Indiana|Orange County</v>
      </c>
      <c r="E759" s="10" t="n">
        <v>838</v>
      </c>
      <c r="F759" s="10" t="n">
        <v>1177</v>
      </c>
      <c r="G759" s="10" t="n">
        <v>81</v>
      </c>
      <c r="H759" s="10" t="n">
        <v>14</v>
      </c>
      <c r="I759" s="10" t="n">
        <v>672</v>
      </c>
      <c r="J759" s="10" t="n">
        <v>64758</v>
      </c>
      <c r="K759" s="11" t="n">
        <v>19746</v>
      </c>
      <c r="L759" s="12" t="n">
        <f aca="false">IF(COUNT(F759,G759)=2,F759+G759,"")</f>
        <v>1258</v>
      </c>
      <c r="M759" s="12" t="n">
        <f aca="false">IF(COUNT(E759,H759)=2,E759+H759,"")</f>
        <v>852</v>
      </c>
    </row>
    <row r="760" customFormat="false" ht="15" hidden="false" customHeight="false" outlineLevel="0" collapsed="false">
      <c r="A760" s="7" t="s">
        <v>1308</v>
      </c>
      <c r="B760" s="7" t="s">
        <v>1389</v>
      </c>
      <c r="C760" s="8" t="s">
        <v>1390</v>
      </c>
      <c r="D760" s="9" t="str">
        <f aca="false">A760&amp;"|"&amp;B760</f>
        <v>Indiana|Owen County</v>
      </c>
      <c r="E760" s="10" t="n">
        <v>912</v>
      </c>
      <c r="F760" s="10" t="n">
        <v>1200</v>
      </c>
      <c r="G760" s="10" t="n">
        <v>88</v>
      </c>
      <c r="H760" s="10" t="n">
        <v>14</v>
      </c>
      <c r="I760" s="10" t="n">
        <v>731</v>
      </c>
      <c r="J760" s="10" t="n">
        <v>59586</v>
      </c>
      <c r="K760" s="11" t="n">
        <v>21434</v>
      </c>
      <c r="L760" s="12" t="n">
        <f aca="false">IF(COUNT(F760,G760)=2,F760+G760,"")</f>
        <v>1288</v>
      </c>
      <c r="M760" s="12" t="n">
        <f aca="false">IF(COUNT(E760,H760)=2,E760+H760,"")</f>
        <v>926</v>
      </c>
    </row>
    <row r="761" customFormat="false" ht="15" hidden="false" customHeight="false" outlineLevel="0" collapsed="false">
      <c r="A761" s="7" t="s">
        <v>1308</v>
      </c>
      <c r="B761" s="7" t="s">
        <v>1391</v>
      </c>
      <c r="C761" s="8" t="s">
        <v>1392</v>
      </c>
      <c r="D761" s="9" t="str">
        <f aca="false">A761&amp;"|"&amp;B761</f>
        <v>Indiana|Parke County</v>
      </c>
      <c r="E761" s="10" t="n">
        <v>731</v>
      </c>
      <c r="F761" s="10" t="n">
        <v>1093</v>
      </c>
      <c r="G761" s="10" t="n">
        <v>71</v>
      </c>
      <c r="H761" s="10" t="n">
        <v>14</v>
      </c>
      <c r="I761" s="10" t="n">
        <v>586</v>
      </c>
      <c r="J761" s="10" t="n">
        <v>66776</v>
      </c>
      <c r="K761" s="11" t="n">
        <v>16346</v>
      </c>
      <c r="L761" s="12" t="n">
        <f aca="false">IF(COUNT(F761,G761)=2,F761+G761,"")</f>
        <v>1164</v>
      </c>
      <c r="M761" s="12" t="n">
        <f aca="false">IF(COUNT(E761,H761)=2,E761+H761,"")</f>
        <v>745</v>
      </c>
    </row>
    <row r="762" customFormat="false" ht="15" hidden="false" customHeight="false" outlineLevel="0" collapsed="false">
      <c r="A762" s="7" t="s">
        <v>1308</v>
      </c>
      <c r="B762" s="7" t="s">
        <v>159</v>
      </c>
      <c r="C762" s="8" t="s">
        <v>1393</v>
      </c>
      <c r="D762" s="9" t="str">
        <f aca="false">A762&amp;"|"&amp;B762</f>
        <v>Indiana|Perry County</v>
      </c>
      <c r="E762" s="10" t="n">
        <v>676</v>
      </c>
      <c r="F762" s="10" t="n">
        <v>1096</v>
      </c>
      <c r="G762" s="10" t="n">
        <v>69</v>
      </c>
      <c r="H762" s="10" t="n">
        <v>14</v>
      </c>
      <c r="I762" s="10" t="n">
        <v>573</v>
      </c>
      <c r="J762" s="10" t="n">
        <v>61099</v>
      </c>
      <c r="K762" s="11" t="n">
        <v>19218</v>
      </c>
      <c r="L762" s="12" t="n">
        <f aca="false">IF(COUNT(F762,G762)=2,F762+G762,"")</f>
        <v>1165</v>
      </c>
      <c r="M762" s="12" t="n">
        <f aca="false">IF(COUNT(E762,H762)=2,E762+H762,"")</f>
        <v>690</v>
      </c>
    </row>
    <row r="763" customFormat="false" ht="15" hidden="false" customHeight="false" outlineLevel="0" collapsed="false">
      <c r="A763" s="7" t="s">
        <v>1308</v>
      </c>
      <c r="B763" s="7" t="s">
        <v>163</v>
      </c>
      <c r="C763" s="8" t="s">
        <v>1394</v>
      </c>
      <c r="D763" s="9" t="str">
        <f aca="false">A763&amp;"|"&amp;B763</f>
        <v>Indiana|Pike County</v>
      </c>
      <c r="E763" s="10" t="n">
        <v>676</v>
      </c>
      <c r="F763" s="10" t="n">
        <v>1139</v>
      </c>
      <c r="G763" s="10" t="n">
        <v>69</v>
      </c>
      <c r="H763" s="10" t="n">
        <v>14</v>
      </c>
      <c r="I763" s="10" t="n">
        <v>573</v>
      </c>
      <c r="J763" s="10" t="n">
        <v>66250</v>
      </c>
      <c r="K763" s="11" t="n">
        <v>12187</v>
      </c>
      <c r="L763" s="12" t="n">
        <f aca="false">IF(COUNT(F763,G763)=2,F763+G763,"")</f>
        <v>1208</v>
      </c>
      <c r="M763" s="12" t="n">
        <f aca="false">IF(COUNT(E763,H763)=2,E763+H763,"")</f>
        <v>690</v>
      </c>
    </row>
    <row r="764" customFormat="false" ht="15" hidden="false" customHeight="false" outlineLevel="0" collapsed="false">
      <c r="A764" s="7" t="s">
        <v>1308</v>
      </c>
      <c r="B764" s="7" t="s">
        <v>1395</v>
      </c>
      <c r="C764" s="8" t="s">
        <v>1396</v>
      </c>
      <c r="D764" s="9" t="str">
        <f aca="false">A764&amp;"|"&amp;B764</f>
        <v>Indiana|Porter County</v>
      </c>
      <c r="E764" s="10" t="n">
        <v>1146</v>
      </c>
      <c r="F764" s="10" t="n">
        <v>1612</v>
      </c>
      <c r="G764" s="10" t="n">
        <v>111</v>
      </c>
      <c r="H764" s="10" t="n">
        <v>14</v>
      </c>
      <c r="I764" s="10" t="n">
        <v>919</v>
      </c>
      <c r="J764" s="10" t="n">
        <v>85828</v>
      </c>
      <c r="K764" s="11" t="n">
        <v>174150</v>
      </c>
      <c r="L764" s="12" t="n">
        <f aca="false">IF(COUNT(F764,G764)=2,F764+G764,"")</f>
        <v>1723</v>
      </c>
      <c r="M764" s="12" t="n">
        <f aca="false">IF(COUNT(E764,H764)=2,E764+H764,"")</f>
        <v>1160</v>
      </c>
    </row>
    <row r="765" customFormat="false" ht="15" hidden="false" customHeight="false" outlineLevel="0" collapsed="false">
      <c r="A765" s="7" t="s">
        <v>1308</v>
      </c>
      <c r="B765" s="7" t="s">
        <v>1397</v>
      </c>
      <c r="C765" s="8" t="s">
        <v>1398</v>
      </c>
      <c r="D765" s="9" t="str">
        <f aca="false">A765&amp;"|"&amp;B765</f>
        <v>Indiana|Posey County</v>
      </c>
      <c r="E765" s="10" t="n">
        <v>744</v>
      </c>
      <c r="F765" s="10" t="n">
        <v>1417</v>
      </c>
      <c r="G765" s="10" t="n">
        <v>72</v>
      </c>
      <c r="H765" s="10" t="n">
        <v>14</v>
      </c>
      <c r="I765" s="10" t="n">
        <v>596</v>
      </c>
      <c r="J765" s="10" t="n">
        <v>79124</v>
      </c>
      <c r="K765" s="11" t="n">
        <v>25163</v>
      </c>
      <c r="L765" s="12" t="n">
        <f aca="false">IF(COUNT(F765,G765)=2,F765+G765,"")</f>
        <v>1489</v>
      </c>
      <c r="M765" s="12" t="n">
        <f aca="false">IF(COUNT(E765,H765)=2,E765+H765,"")</f>
        <v>758</v>
      </c>
    </row>
    <row r="766" customFormat="false" ht="15" hidden="false" customHeight="false" outlineLevel="0" collapsed="false">
      <c r="A766" s="7" t="s">
        <v>1308</v>
      </c>
      <c r="B766" s="7" t="s">
        <v>384</v>
      </c>
      <c r="C766" s="8" t="s">
        <v>1399</v>
      </c>
      <c r="D766" s="9" t="str">
        <f aca="false">A766&amp;"|"&amp;B766</f>
        <v>Indiana|Pulaski County</v>
      </c>
      <c r="E766" s="10" t="n">
        <v>715</v>
      </c>
      <c r="F766" s="10" t="n">
        <v>1051</v>
      </c>
      <c r="G766" s="10" t="n">
        <v>69</v>
      </c>
      <c r="H766" s="10" t="n">
        <v>14</v>
      </c>
      <c r="I766" s="10" t="n">
        <v>573</v>
      </c>
      <c r="J766" s="10" t="n">
        <v>59956</v>
      </c>
      <c r="K766" s="11" t="n">
        <v>12441</v>
      </c>
      <c r="L766" s="12" t="n">
        <f aca="false">IF(COUNT(F766,G766)=2,F766+G766,"")</f>
        <v>1120</v>
      </c>
      <c r="M766" s="12" t="n">
        <f aca="false">IF(COUNT(E766,H766)=2,E766+H766,"")</f>
        <v>729</v>
      </c>
    </row>
    <row r="767" customFormat="false" ht="15" hidden="false" customHeight="false" outlineLevel="0" collapsed="false">
      <c r="A767" s="7" t="s">
        <v>1308</v>
      </c>
      <c r="B767" s="7" t="s">
        <v>769</v>
      </c>
      <c r="C767" s="8" t="s">
        <v>1400</v>
      </c>
      <c r="D767" s="9" t="str">
        <f aca="false">A767&amp;"|"&amp;B767</f>
        <v>Indiana|Putnam County</v>
      </c>
      <c r="E767" s="10" t="n">
        <v>883</v>
      </c>
      <c r="F767" s="10" t="n">
        <v>1367</v>
      </c>
      <c r="G767" s="10" t="n">
        <v>86</v>
      </c>
      <c r="H767" s="10" t="n">
        <v>14</v>
      </c>
      <c r="I767" s="10" t="n">
        <v>708</v>
      </c>
      <c r="J767" s="10" t="n">
        <v>76182</v>
      </c>
      <c r="K767" s="11" t="n">
        <v>37091</v>
      </c>
      <c r="L767" s="12" t="n">
        <f aca="false">IF(COUNT(F767,G767)=2,F767+G767,"")</f>
        <v>1453</v>
      </c>
      <c r="M767" s="12" t="n">
        <f aca="false">IF(COUNT(E767,H767)=2,E767+H767,"")</f>
        <v>897</v>
      </c>
    </row>
    <row r="768" customFormat="false" ht="15" hidden="false" customHeight="false" outlineLevel="0" collapsed="false">
      <c r="A768" s="7" t="s">
        <v>1308</v>
      </c>
      <c r="B768" s="7" t="s">
        <v>165</v>
      </c>
      <c r="C768" s="8" t="s">
        <v>1401</v>
      </c>
      <c r="D768" s="9" t="str">
        <f aca="false">A768&amp;"|"&amp;B768</f>
        <v>Indiana|Randolph County</v>
      </c>
      <c r="E768" s="10" t="n">
        <v>741</v>
      </c>
      <c r="F768" s="10" t="n">
        <v>1061</v>
      </c>
      <c r="G768" s="10" t="n">
        <v>72</v>
      </c>
      <c r="H768" s="10" t="n">
        <v>14</v>
      </c>
      <c r="I768" s="10" t="n">
        <v>594</v>
      </c>
      <c r="J768" s="10" t="n">
        <v>61121</v>
      </c>
      <c r="K768" s="11" t="n">
        <v>24425</v>
      </c>
      <c r="L768" s="12" t="n">
        <f aca="false">IF(COUNT(F768,G768)=2,F768+G768,"")</f>
        <v>1133</v>
      </c>
      <c r="M768" s="12" t="n">
        <f aca="false">IF(COUNT(E768,H768)=2,E768+H768,"")</f>
        <v>755</v>
      </c>
    </row>
    <row r="769" customFormat="false" ht="15" hidden="false" customHeight="false" outlineLevel="0" collapsed="false">
      <c r="A769" s="7" t="s">
        <v>1308</v>
      </c>
      <c r="B769" s="7" t="s">
        <v>1402</v>
      </c>
      <c r="C769" s="8" t="s">
        <v>1403</v>
      </c>
      <c r="D769" s="9" t="str">
        <f aca="false">A769&amp;"|"&amp;B769</f>
        <v>Indiana|Ripley County</v>
      </c>
      <c r="E769" s="10" t="n">
        <v>799</v>
      </c>
      <c r="F769" s="10" t="n">
        <v>1342</v>
      </c>
      <c r="G769" s="10" t="n">
        <v>77</v>
      </c>
      <c r="H769" s="10" t="n">
        <v>14</v>
      </c>
      <c r="I769" s="10" t="n">
        <v>640</v>
      </c>
      <c r="J769" s="10" t="n">
        <v>71084</v>
      </c>
      <c r="K769" s="11" t="n">
        <v>29039</v>
      </c>
      <c r="L769" s="12" t="n">
        <f aca="false">IF(COUNT(F769,G769)=2,F769+G769,"")</f>
        <v>1419</v>
      </c>
      <c r="M769" s="12" t="n">
        <f aca="false">IF(COUNT(E769,H769)=2,E769+H769,"")</f>
        <v>813</v>
      </c>
    </row>
    <row r="770" customFormat="false" ht="15" hidden="false" customHeight="false" outlineLevel="0" collapsed="false">
      <c r="A770" s="7" t="s">
        <v>1308</v>
      </c>
      <c r="B770" s="7" t="s">
        <v>1404</v>
      </c>
      <c r="C770" s="8" t="s">
        <v>1405</v>
      </c>
      <c r="D770" s="9" t="str">
        <f aca="false">A770&amp;"|"&amp;B770</f>
        <v>Indiana|Rush County</v>
      </c>
      <c r="E770" s="10" t="n">
        <v>831</v>
      </c>
      <c r="F770" s="10" t="n">
        <v>1220</v>
      </c>
      <c r="G770" s="10" t="n">
        <v>81</v>
      </c>
      <c r="H770" s="10" t="n">
        <v>14</v>
      </c>
      <c r="I770" s="10" t="n">
        <v>666</v>
      </c>
      <c r="J770" s="10" t="n">
        <v>64393</v>
      </c>
      <c r="K770" s="11" t="n">
        <v>16734</v>
      </c>
      <c r="L770" s="12" t="n">
        <f aca="false">IF(COUNT(F770,G770)=2,F770+G770,"")</f>
        <v>1301</v>
      </c>
      <c r="M770" s="12" t="n">
        <f aca="false">IF(COUNT(E770,H770)=2,E770+H770,"")</f>
        <v>845</v>
      </c>
    </row>
    <row r="771" customFormat="false" ht="15" hidden="false" customHeight="false" outlineLevel="0" collapsed="false">
      <c r="A771" s="7" t="s">
        <v>1308</v>
      </c>
      <c r="B771" s="7" t="s">
        <v>389</v>
      </c>
      <c r="C771" s="8" t="s">
        <v>1406</v>
      </c>
      <c r="D771" s="9" t="str">
        <f aca="false">A771&amp;"|"&amp;B771</f>
        <v>Indiana|Scott County</v>
      </c>
      <c r="E771" s="10" t="n">
        <v>790</v>
      </c>
      <c r="F771" s="10" t="n">
        <v>1190</v>
      </c>
      <c r="G771" s="10" t="n">
        <v>77</v>
      </c>
      <c r="H771" s="10" t="n">
        <v>14</v>
      </c>
      <c r="I771" s="10" t="n">
        <v>633</v>
      </c>
      <c r="J771" s="10" t="n">
        <v>54583</v>
      </c>
      <c r="K771" s="11" t="n">
        <v>24468</v>
      </c>
      <c r="L771" s="12" t="n">
        <f aca="false">IF(COUNT(F771,G771)=2,F771+G771,"")</f>
        <v>1267</v>
      </c>
      <c r="M771" s="12" t="n">
        <f aca="false">IF(COUNT(E771,H771)=2,E771+H771,"")</f>
        <v>804</v>
      </c>
    </row>
    <row r="772" customFormat="false" ht="15" hidden="false" customHeight="false" outlineLevel="0" collapsed="false">
      <c r="A772" s="7" t="s">
        <v>1308</v>
      </c>
      <c r="B772" s="7" t="s">
        <v>169</v>
      </c>
      <c r="C772" s="8" t="s">
        <v>1407</v>
      </c>
      <c r="D772" s="9" t="str">
        <f aca="false">A772&amp;"|"&amp;B772</f>
        <v>Indiana|Shelby County</v>
      </c>
      <c r="E772" s="10" t="n">
        <v>956</v>
      </c>
      <c r="F772" s="10" t="n">
        <v>1328</v>
      </c>
      <c r="G772" s="10" t="n">
        <v>93</v>
      </c>
      <c r="H772" s="10" t="n">
        <v>14</v>
      </c>
      <c r="I772" s="10" t="n">
        <v>766</v>
      </c>
      <c r="J772" s="10" t="n">
        <v>71301</v>
      </c>
      <c r="K772" s="11" t="n">
        <v>45104</v>
      </c>
      <c r="L772" s="12" t="n">
        <f aca="false">IF(COUNT(F772,G772)=2,F772+G772,"")</f>
        <v>1421</v>
      </c>
      <c r="M772" s="12" t="n">
        <f aca="false">IF(COUNT(E772,H772)=2,E772+H772,"")</f>
        <v>970</v>
      </c>
    </row>
    <row r="773" customFormat="false" ht="15" hidden="false" customHeight="false" outlineLevel="0" collapsed="false">
      <c r="A773" s="7" t="s">
        <v>1308</v>
      </c>
      <c r="B773" s="7" t="s">
        <v>1408</v>
      </c>
      <c r="C773" s="8" t="s">
        <v>1409</v>
      </c>
      <c r="D773" s="9" t="str">
        <f aca="false">A773&amp;"|"&amp;B773</f>
        <v>Indiana|Spencer County</v>
      </c>
      <c r="E773" s="10" t="n">
        <v>697</v>
      </c>
      <c r="F773" s="10" t="n">
        <v>1299</v>
      </c>
      <c r="G773" s="10" t="n">
        <v>69</v>
      </c>
      <c r="H773" s="10" t="n">
        <v>14</v>
      </c>
      <c r="I773" s="10" t="n">
        <v>573</v>
      </c>
      <c r="J773" s="10" t="n">
        <v>70890</v>
      </c>
      <c r="K773" s="11" t="n">
        <v>19871</v>
      </c>
      <c r="L773" s="12" t="n">
        <f aca="false">IF(COUNT(F773,G773)=2,F773+G773,"")</f>
        <v>1368</v>
      </c>
      <c r="M773" s="12" t="n">
        <f aca="false">IF(COUNT(E773,H773)=2,E773+H773,"")</f>
        <v>711</v>
      </c>
    </row>
    <row r="774" customFormat="false" ht="15" hidden="false" customHeight="false" outlineLevel="0" collapsed="false">
      <c r="A774" s="7" t="s">
        <v>1308</v>
      </c>
      <c r="B774" s="7" t="s">
        <v>1410</v>
      </c>
      <c r="C774" s="8" t="s">
        <v>1411</v>
      </c>
      <c r="D774" s="9" t="str">
        <f aca="false">A774&amp;"|"&amp;B774</f>
        <v>Indiana|St. Joseph County</v>
      </c>
      <c r="E774" s="10" t="n">
        <v>1030</v>
      </c>
      <c r="F774" s="10" t="n">
        <v>1244</v>
      </c>
      <c r="G774" s="10" t="n">
        <v>100</v>
      </c>
      <c r="H774" s="10" t="n">
        <v>14</v>
      </c>
      <c r="I774" s="10" t="n">
        <v>826</v>
      </c>
      <c r="J774" s="10" t="n">
        <v>64885</v>
      </c>
      <c r="K774" s="11" t="n">
        <v>272574</v>
      </c>
      <c r="L774" s="12" t="n">
        <f aca="false">IF(COUNT(F774,G774)=2,F774+G774,"")</f>
        <v>1344</v>
      </c>
      <c r="M774" s="12" t="n">
        <f aca="false">IF(COUNT(E774,H774)=2,E774+H774,"")</f>
        <v>1044</v>
      </c>
    </row>
    <row r="775" customFormat="false" ht="15" hidden="false" customHeight="false" outlineLevel="0" collapsed="false">
      <c r="A775" s="7" t="s">
        <v>1308</v>
      </c>
      <c r="B775" s="7" t="s">
        <v>1412</v>
      </c>
      <c r="C775" s="8" t="s">
        <v>1413</v>
      </c>
      <c r="D775" s="9" t="str">
        <f aca="false">A775&amp;"|"&amp;B775</f>
        <v>Indiana|Starke County</v>
      </c>
      <c r="E775" s="10" t="n">
        <v>690</v>
      </c>
      <c r="F775" s="10" t="n">
        <v>1132</v>
      </c>
      <c r="G775" s="10" t="n">
        <v>69</v>
      </c>
      <c r="H775" s="10" t="n">
        <v>14</v>
      </c>
      <c r="I775" s="10" t="n">
        <v>573</v>
      </c>
      <c r="J775" s="10" t="n">
        <v>62933</v>
      </c>
      <c r="K775" s="11" t="n">
        <v>23300</v>
      </c>
      <c r="L775" s="12" t="n">
        <f aca="false">IF(COUNT(F775,G775)=2,F775+G775,"")</f>
        <v>1201</v>
      </c>
      <c r="M775" s="12" t="n">
        <f aca="false">IF(COUNT(E775,H775)=2,E775+H775,"")</f>
        <v>704</v>
      </c>
    </row>
    <row r="776" customFormat="false" ht="15" hidden="false" customHeight="false" outlineLevel="0" collapsed="false">
      <c r="A776" s="7" t="s">
        <v>1308</v>
      </c>
      <c r="B776" s="7" t="s">
        <v>1414</v>
      </c>
      <c r="C776" s="8" t="s">
        <v>1415</v>
      </c>
      <c r="D776" s="9" t="str">
        <f aca="false">A776&amp;"|"&amp;B776</f>
        <v>Indiana|Steuben County</v>
      </c>
      <c r="E776" s="10" t="n">
        <v>921</v>
      </c>
      <c r="F776" s="10" t="n">
        <v>1289</v>
      </c>
      <c r="G776" s="10" t="n">
        <v>89</v>
      </c>
      <c r="H776" s="10" t="n">
        <v>14</v>
      </c>
      <c r="I776" s="10" t="n">
        <v>738</v>
      </c>
      <c r="J776" s="10" t="n">
        <v>71483</v>
      </c>
      <c r="K776" s="11" t="n">
        <v>34648</v>
      </c>
      <c r="L776" s="12" t="n">
        <f aca="false">IF(COUNT(F776,G776)=2,F776+G776,"")</f>
        <v>1378</v>
      </c>
      <c r="M776" s="12" t="n">
        <f aca="false">IF(COUNT(E776,H776)=2,E776+H776,"")</f>
        <v>935</v>
      </c>
    </row>
    <row r="777" customFormat="false" ht="15" hidden="false" customHeight="false" outlineLevel="0" collapsed="false">
      <c r="A777" s="7" t="s">
        <v>1308</v>
      </c>
      <c r="B777" s="7" t="s">
        <v>1416</v>
      </c>
      <c r="C777" s="8" t="s">
        <v>1417</v>
      </c>
      <c r="D777" s="9" t="str">
        <f aca="false">A777&amp;"|"&amp;B777</f>
        <v>Indiana|Sullivan County</v>
      </c>
      <c r="E777" s="10" t="n">
        <v>813</v>
      </c>
      <c r="F777" s="10" t="n">
        <v>1089</v>
      </c>
      <c r="G777" s="10" t="n">
        <v>79</v>
      </c>
      <c r="H777" s="10" t="n">
        <v>14</v>
      </c>
      <c r="I777" s="10" t="n">
        <v>652</v>
      </c>
      <c r="J777" s="10" t="n">
        <v>54985</v>
      </c>
      <c r="K777" s="11" t="n">
        <v>20766</v>
      </c>
      <c r="L777" s="12" t="n">
        <f aca="false">IF(COUNT(F777,G777)=2,F777+G777,"")</f>
        <v>1168</v>
      </c>
      <c r="M777" s="12" t="n">
        <f aca="false">IF(COUNT(E777,H777)=2,E777+H777,"")</f>
        <v>827</v>
      </c>
    </row>
    <row r="778" customFormat="false" ht="15" hidden="false" customHeight="false" outlineLevel="0" collapsed="false">
      <c r="A778" s="7" t="s">
        <v>1308</v>
      </c>
      <c r="B778" s="7" t="s">
        <v>1418</v>
      </c>
      <c r="C778" s="8" t="s">
        <v>1419</v>
      </c>
      <c r="D778" s="9" t="str">
        <f aca="false">A778&amp;"|"&amp;B778</f>
        <v>Indiana|Switzerland County</v>
      </c>
      <c r="E778" s="10" t="n">
        <v>720</v>
      </c>
      <c r="F778" s="10" t="n">
        <v>1326</v>
      </c>
      <c r="G778" s="10" t="n">
        <v>70</v>
      </c>
      <c r="H778" s="10" t="n">
        <v>14</v>
      </c>
      <c r="I778" s="10" t="n">
        <v>577</v>
      </c>
      <c r="J778" s="10" t="n">
        <v>65148</v>
      </c>
      <c r="K778" s="11" t="n">
        <v>9914</v>
      </c>
      <c r="L778" s="12" t="n">
        <f aca="false">IF(COUNT(F778,G778)=2,F778+G778,"")</f>
        <v>1396</v>
      </c>
      <c r="M778" s="12" t="n">
        <f aca="false">IF(COUNT(E778,H778)=2,E778+H778,"")</f>
        <v>734</v>
      </c>
    </row>
    <row r="779" customFormat="false" ht="15" hidden="false" customHeight="false" outlineLevel="0" collapsed="false">
      <c r="A779" s="7" t="s">
        <v>1308</v>
      </c>
      <c r="B779" s="7" t="s">
        <v>1420</v>
      </c>
      <c r="C779" s="8" t="s">
        <v>1421</v>
      </c>
      <c r="D779" s="9" t="str">
        <f aca="false">A779&amp;"|"&amp;B779</f>
        <v>Indiana|Tippecanoe County</v>
      </c>
      <c r="E779" s="10" t="n">
        <v>1088</v>
      </c>
      <c r="F779" s="10" t="n">
        <v>1327</v>
      </c>
      <c r="G779" s="10" t="n">
        <v>105</v>
      </c>
      <c r="H779" s="10" t="n">
        <v>14</v>
      </c>
      <c r="I779" s="10" t="n">
        <v>872</v>
      </c>
      <c r="J779" s="10" t="n">
        <v>58622</v>
      </c>
      <c r="K779" s="11" t="n">
        <v>187399</v>
      </c>
      <c r="L779" s="12" t="n">
        <f aca="false">IF(COUNT(F779,G779)=2,F779+G779,"")</f>
        <v>1432</v>
      </c>
      <c r="M779" s="12" t="n">
        <f aca="false">IF(COUNT(E779,H779)=2,E779+H779,"")</f>
        <v>1102</v>
      </c>
    </row>
    <row r="780" customFormat="false" ht="15" hidden="false" customHeight="false" outlineLevel="0" collapsed="false">
      <c r="A780" s="7" t="s">
        <v>1308</v>
      </c>
      <c r="B780" s="7" t="s">
        <v>1422</v>
      </c>
      <c r="C780" s="8" t="s">
        <v>1423</v>
      </c>
      <c r="D780" s="9" t="str">
        <f aca="false">A780&amp;"|"&amp;B780</f>
        <v>Indiana|Tipton County</v>
      </c>
      <c r="E780" s="10" t="n">
        <v>854</v>
      </c>
      <c r="F780" s="10" t="n">
        <v>1221</v>
      </c>
      <c r="G780" s="10" t="n">
        <v>83</v>
      </c>
      <c r="H780" s="10" t="n">
        <v>14</v>
      </c>
      <c r="I780" s="10" t="n">
        <v>685</v>
      </c>
      <c r="J780" s="10" t="n">
        <v>78309</v>
      </c>
      <c r="K780" s="11" t="n">
        <v>15329</v>
      </c>
      <c r="L780" s="12" t="n">
        <f aca="false">IF(COUNT(F780,G780)=2,F780+G780,"")</f>
        <v>1304</v>
      </c>
      <c r="M780" s="12" t="n">
        <f aca="false">IF(COUNT(E780,H780)=2,E780+H780,"")</f>
        <v>868</v>
      </c>
    </row>
    <row r="781" customFormat="false" ht="15" hidden="false" customHeight="false" outlineLevel="0" collapsed="false">
      <c r="A781" s="7" t="s">
        <v>1308</v>
      </c>
      <c r="B781" s="7" t="s">
        <v>403</v>
      </c>
      <c r="C781" s="8" t="s">
        <v>1424</v>
      </c>
      <c r="D781" s="9" t="str">
        <f aca="false">A781&amp;"|"&amp;B781</f>
        <v>Indiana|Union County</v>
      </c>
      <c r="E781" s="10" t="n">
        <v>792</v>
      </c>
      <c r="F781" s="10" t="n">
        <v>1194</v>
      </c>
      <c r="G781" s="10" t="n">
        <v>77</v>
      </c>
      <c r="H781" s="10" t="n">
        <v>14</v>
      </c>
      <c r="I781" s="10" t="n">
        <v>635</v>
      </c>
      <c r="J781" s="10" t="n">
        <v>79500</v>
      </c>
      <c r="K781" s="11" t="n">
        <v>7028</v>
      </c>
      <c r="L781" s="12" t="n">
        <f aca="false">IF(COUNT(F781,G781)=2,F781+G781,"")</f>
        <v>1271</v>
      </c>
      <c r="M781" s="12" t="n">
        <f aca="false">IF(COUNT(E781,H781)=2,E781+H781,"")</f>
        <v>806</v>
      </c>
    </row>
    <row r="782" customFormat="false" ht="15" hidden="false" customHeight="false" outlineLevel="0" collapsed="false">
      <c r="A782" s="7" t="s">
        <v>1308</v>
      </c>
      <c r="B782" s="7" t="s">
        <v>1425</v>
      </c>
      <c r="C782" s="8" t="s">
        <v>1426</v>
      </c>
      <c r="D782" s="9" t="str">
        <f aca="false">A782&amp;"|"&amp;B782</f>
        <v>Indiana|Vanderburgh County</v>
      </c>
      <c r="E782" s="10" t="n">
        <v>964</v>
      </c>
      <c r="F782" s="10" t="n">
        <v>1289</v>
      </c>
      <c r="G782" s="10" t="n">
        <v>93</v>
      </c>
      <c r="H782" s="10" t="n">
        <v>14</v>
      </c>
      <c r="I782" s="10" t="n">
        <v>773</v>
      </c>
      <c r="J782" s="10" t="n">
        <v>60938</v>
      </c>
      <c r="K782" s="11" t="n">
        <v>179908</v>
      </c>
      <c r="L782" s="12" t="n">
        <f aca="false">IF(COUNT(F782,G782)=2,F782+G782,"")</f>
        <v>1382</v>
      </c>
      <c r="M782" s="12" t="n">
        <f aca="false">IF(COUNT(E782,H782)=2,E782+H782,"")</f>
        <v>978</v>
      </c>
    </row>
    <row r="783" customFormat="false" ht="15" hidden="false" customHeight="false" outlineLevel="0" collapsed="false">
      <c r="A783" s="7" t="s">
        <v>1308</v>
      </c>
      <c r="B783" s="7" t="s">
        <v>1427</v>
      </c>
      <c r="C783" s="8" t="s">
        <v>1428</v>
      </c>
      <c r="D783" s="9" t="str">
        <f aca="false">A783&amp;"|"&amp;B783</f>
        <v>Indiana|Vermillion County</v>
      </c>
      <c r="E783" s="10" t="n">
        <v>785</v>
      </c>
      <c r="F783" s="10" t="n">
        <v>1041</v>
      </c>
      <c r="G783" s="10" t="n">
        <v>76</v>
      </c>
      <c r="H783" s="10" t="n">
        <v>14</v>
      </c>
      <c r="I783" s="10" t="n">
        <v>629</v>
      </c>
      <c r="J783" s="10" t="n">
        <v>59363</v>
      </c>
      <c r="K783" s="11" t="n">
        <v>15452</v>
      </c>
      <c r="L783" s="12" t="n">
        <f aca="false">IF(COUNT(F783,G783)=2,F783+G783,"")</f>
        <v>1117</v>
      </c>
      <c r="M783" s="12" t="n">
        <f aca="false">IF(COUNT(E783,H783)=2,E783+H783,"")</f>
        <v>799</v>
      </c>
    </row>
    <row r="784" customFormat="false" ht="15" hidden="false" customHeight="false" outlineLevel="0" collapsed="false">
      <c r="A784" s="7" t="s">
        <v>1308</v>
      </c>
      <c r="B784" s="7" t="s">
        <v>1429</v>
      </c>
      <c r="C784" s="8" t="s">
        <v>1430</v>
      </c>
      <c r="D784" s="9" t="str">
        <f aca="false">A784&amp;"|"&amp;B784</f>
        <v>Indiana|Vigo County</v>
      </c>
      <c r="E784" s="10" t="n">
        <v>879</v>
      </c>
      <c r="F784" s="10" t="n">
        <v>1115</v>
      </c>
      <c r="G784" s="10" t="n">
        <v>85</v>
      </c>
      <c r="H784" s="10" t="n">
        <v>14</v>
      </c>
      <c r="I784" s="10" t="n">
        <v>705</v>
      </c>
      <c r="J784" s="10" t="n">
        <v>52525</v>
      </c>
      <c r="K784" s="11" t="n">
        <v>106201</v>
      </c>
      <c r="L784" s="12" t="n">
        <f aca="false">IF(COUNT(F784,G784)=2,F784+G784,"")</f>
        <v>1200</v>
      </c>
      <c r="M784" s="12" t="n">
        <f aca="false">IF(COUNT(E784,H784)=2,E784+H784,"")</f>
        <v>893</v>
      </c>
    </row>
    <row r="785" customFormat="false" ht="15" hidden="false" customHeight="false" outlineLevel="0" collapsed="false">
      <c r="A785" s="7" t="s">
        <v>1308</v>
      </c>
      <c r="B785" s="7" t="s">
        <v>1292</v>
      </c>
      <c r="C785" s="8" t="s">
        <v>1431</v>
      </c>
      <c r="D785" s="9" t="str">
        <f aca="false">A785&amp;"|"&amp;B785</f>
        <v>Indiana|Wabash County</v>
      </c>
      <c r="E785" s="10" t="n">
        <v>752</v>
      </c>
      <c r="F785" s="10" t="n">
        <v>1096</v>
      </c>
      <c r="G785" s="10" t="n">
        <v>73</v>
      </c>
      <c r="H785" s="10" t="n">
        <v>14</v>
      </c>
      <c r="I785" s="10" t="n">
        <v>603</v>
      </c>
      <c r="J785" s="10" t="n">
        <v>68414</v>
      </c>
      <c r="K785" s="11" t="n">
        <v>30901</v>
      </c>
      <c r="L785" s="12" t="n">
        <f aca="false">IF(COUNT(F785,G785)=2,F785+G785,"")</f>
        <v>1169</v>
      </c>
      <c r="M785" s="12" t="n">
        <f aca="false">IF(COUNT(E785,H785)=2,E785+H785,"")</f>
        <v>766</v>
      </c>
    </row>
    <row r="786" customFormat="false" ht="15" hidden="false" customHeight="false" outlineLevel="0" collapsed="false">
      <c r="A786" s="7" t="s">
        <v>1308</v>
      </c>
      <c r="B786" s="7" t="s">
        <v>1043</v>
      </c>
      <c r="C786" s="8" t="s">
        <v>1432</v>
      </c>
      <c r="D786" s="9" t="str">
        <f aca="false">A786&amp;"|"&amp;B786</f>
        <v>Indiana|Warren County</v>
      </c>
      <c r="E786" s="10" t="n">
        <v>815</v>
      </c>
      <c r="F786" s="10" t="n">
        <v>1160</v>
      </c>
      <c r="G786" s="10" t="n">
        <v>79</v>
      </c>
      <c r="H786" s="10" t="n">
        <v>14</v>
      </c>
      <c r="I786" s="10" t="n">
        <v>653</v>
      </c>
      <c r="J786" s="10" t="n">
        <v>74635</v>
      </c>
      <c r="K786" s="11" t="n">
        <v>8469</v>
      </c>
      <c r="L786" s="12" t="n">
        <f aca="false">IF(COUNT(F786,G786)=2,F786+G786,"")</f>
        <v>1239</v>
      </c>
      <c r="M786" s="12" t="n">
        <f aca="false">IF(COUNT(E786,H786)=2,E786+H786,"")</f>
        <v>829</v>
      </c>
    </row>
    <row r="787" customFormat="false" ht="15" hidden="false" customHeight="false" outlineLevel="0" collapsed="false">
      <c r="A787" s="7" t="s">
        <v>1308</v>
      </c>
      <c r="B787" s="7" t="s">
        <v>1433</v>
      </c>
      <c r="C787" s="8" t="s">
        <v>1434</v>
      </c>
      <c r="D787" s="9" t="str">
        <f aca="false">A787&amp;"|"&amp;B787</f>
        <v>Indiana|Warrick County</v>
      </c>
      <c r="E787" s="10" t="n">
        <v>1008</v>
      </c>
      <c r="F787" s="10" t="n">
        <v>1459</v>
      </c>
      <c r="G787" s="10" t="n">
        <v>98</v>
      </c>
      <c r="H787" s="10" t="n">
        <v>14</v>
      </c>
      <c r="I787" s="10" t="n">
        <v>808</v>
      </c>
      <c r="J787" s="10" t="n">
        <v>95027</v>
      </c>
      <c r="K787" s="11" t="n">
        <v>64650</v>
      </c>
      <c r="L787" s="12" t="n">
        <f aca="false">IF(COUNT(F787,G787)=2,F787+G787,"")</f>
        <v>1557</v>
      </c>
      <c r="M787" s="12" t="n">
        <f aca="false">IF(COUNT(E787,H787)=2,E787+H787,"")</f>
        <v>1022</v>
      </c>
    </row>
    <row r="788" customFormat="false" ht="15" hidden="false" customHeight="false" outlineLevel="0" collapsed="false">
      <c r="A788" s="7" t="s">
        <v>1308</v>
      </c>
      <c r="B788" s="7" t="s">
        <v>183</v>
      </c>
      <c r="C788" s="8" t="s">
        <v>1435</v>
      </c>
      <c r="D788" s="9" t="str">
        <f aca="false">A788&amp;"|"&amp;B788</f>
        <v>Indiana|Washington County</v>
      </c>
      <c r="E788" s="10" t="n">
        <v>760</v>
      </c>
      <c r="F788" s="10" t="n">
        <v>1214</v>
      </c>
      <c r="G788" s="10" t="n">
        <v>74</v>
      </c>
      <c r="H788" s="10" t="n">
        <v>14</v>
      </c>
      <c r="I788" s="10" t="n">
        <v>609</v>
      </c>
      <c r="J788" s="10" t="n">
        <v>61358</v>
      </c>
      <c r="K788" s="11" t="n">
        <v>28167</v>
      </c>
      <c r="L788" s="12" t="n">
        <f aca="false">IF(COUNT(F788,G788)=2,F788+G788,"")</f>
        <v>1288</v>
      </c>
      <c r="M788" s="12" t="n">
        <f aca="false">IF(COUNT(E788,H788)=2,E788+H788,"")</f>
        <v>774</v>
      </c>
    </row>
    <row r="789" customFormat="false" ht="15" hidden="false" customHeight="false" outlineLevel="0" collapsed="false">
      <c r="A789" s="7" t="s">
        <v>1308</v>
      </c>
      <c r="B789" s="7" t="s">
        <v>1046</v>
      </c>
      <c r="C789" s="8" t="s">
        <v>1436</v>
      </c>
      <c r="D789" s="9" t="str">
        <f aca="false">A789&amp;"|"&amp;B789</f>
        <v>Indiana|Wayne County</v>
      </c>
      <c r="E789" s="10" t="n">
        <v>813</v>
      </c>
      <c r="F789" s="10" t="n">
        <v>1109</v>
      </c>
      <c r="G789" s="10" t="n">
        <v>79</v>
      </c>
      <c r="H789" s="10" t="n">
        <v>14</v>
      </c>
      <c r="I789" s="10" t="n">
        <v>652</v>
      </c>
      <c r="J789" s="10" t="n">
        <v>56652</v>
      </c>
      <c r="K789" s="11" t="n">
        <v>66377</v>
      </c>
      <c r="L789" s="12" t="n">
        <f aca="false">IF(COUNT(F789,G789)=2,F789+G789,"")</f>
        <v>1188</v>
      </c>
      <c r="M789" s="12" t="n">
        <f aca="false">IF(COUNT(E789,H789)=2,E789+H789,"")</f>
        <v>827</v>
      </c>
    </row>
    <row r="790" customFormat="false" ht="15" hidden="false" customHeight="false" outlineLevel="0" collapsed="false">
      <c r="A790" s="7" t="s">
        <v>1308</v>
      </c>
      <c r="B790" s="7" t="s">
        <v>1437</v>
      </c>
      <c r="C790" s="8" t="s">
        <v>1438</v>
      </c>
      <c r="D790" s="9" t="str">
        <f aca="false">A790&amp;"|"&amp;B790</f>
        <v>Indiana|Wells County</v>
      </c>
      <c r="E790" s="10" t="n">
        <v>837</v>
      </c>
      <c r="F790" s="10" t="n">
        <v>1180</v>
      </c>
      <c r="G790" s="10" t="n">
        <v>81</v>
      </c>
      <c r="H790" s="10" t="n">
        <v>14</v>
      </c>
      <c r="I790" s="10" t="n">
        <v>671</v>
      </c>
      <c r="J790" s="10" t="n">
        <v>69741</v>
      </c>
      <c r="K790" s="11" t="n">
        <v>28261</v>
      </c>
      <c r="L790" s="12" t="n">
        <f aca="false">IF(COUNT(F790,G790)=2,F790+G790,"")</f>
        <v>1261</v>
      </c>
      <c r="M790" s="12" t="n">
        <f aca="false">IF(COUNT(E790,H790)=2,E790+H790,"")</f>
        <v>851</v>
      </c>
    </row>
    <row r="791" customFormat="false" ht="15" hidden="false" customHeight="false" outlineLevel="0" collapsed="false">
      <c r="A791" s="7" t="s">
        <v>1308</v>
      </c>
      <c r="B791" s="7" t="s">
        <v>408</v>
      </c>
      <c r="C791" s="8" t="s">
        <v>1439</v>
      </c>
      <c r="D791" s="9" t="str">
        <f aca="false">A791&amp;"|"&amp;B791</f>
        <v>Indiana|White County</v>
      </c>
      <c r="E791" s="10" t="n">
        <v>853</v>
      </c>
      <c r="F791" s="10" t="n">
        <v>1242</v>
      </c>
      <c r="G791" s="10" t="n">
        <v>83</v>
      </c>
      <c r="H791" s="10" t="n">
        <v>14</v>
      </c>
      <c r="I791" s="10" t="n">
        <v>684</v>
      </c>
      <c r="J791" s="10" t="n">
        <v>66143</v>
      </c>
      <c r="K791" s="11" t="n">
        <v>24709</v>
      </c>
      <c r="L791" s="12" t="n">
        <f aca="false">IF(COUNT(F791,G791)=2,F791+G791,"")</f>
        <v>1325</v>
      </c>
      <c r="M791" s="12" t="n">
        <f aca="false">IF(COUNT(E791,H791)=2,E791+H791,"")</f>
        <v>867</v>
      </c>
    </row>
    <row r="792" customFormat="false" ht="15" hidden="false" customHeight="false" outlineLevel="0" collapsed="false">
      <c r="A792" s="7" t="s">
        <v>1308</v>
      </c>
      <c r="B792" s="7" t="s">
        <v>1440</v>
      </c>
      <c r="C792" s="8" t="s">
        <v>1441</v>
      </c>
      <c r="D792" s="9" t="str">
        <f aca="false">A792&amp;"|"&amp;B792</f>
        <v>Indiana|Whitley County</v>
      </c>
      <c r="E792" s="10" t="n">
        <v>867</v>
      </c>
      <c r="F792" s="10" t="n">
        <v>1287</v>
      </c>
      <c r="G792" s="10" t="n">
        <v>84</v>
      </c>
      <c r="H792" s="10" t="n">
        <v>14</v>
      </c>
      <c r="I792" s="10" t="n">
        <v>695</v>
      </c>
      <c r="J792" s="10" t="n">
        <v>75790</v>
      </c>
      <c r="K792" s="11" t="n">
        <v>34388</v>
      </c>
      <c r="L792" s="12" t="n">
        <f aca="false">IF(COUNT(F792,G792)=2,F792+G792,"")</f>
        <v>1371</v>
      </c>
      <c r="M792" s="12" t="n">
        <f aca="false">IF(COUNT(E792,H792)=2,E792+H792,"")</f>
        <v>881</v>
      </c>
    </row>
    <row r="793" customFormat="false" ht="15" hidden="false" customHeight="false" outlineLevel="0" collapsed="false">
      <c r="A793" s="7" t="s">
        <v>1442</v>
      </c>
      <c r="B793" s="7" t="s">
        <v>1443</v>
      </c>
      <c r="C793" s="8" t="s">
        <v>1444</v>
      </c>
      <c r="D793" s="9" t="str">
        <f aca="false">A793&amp;"|"&amp;B793</f>
        <v>Iowa|Adair County</v>
      </c>
      <c r="E793" s="10" t="n">
        <v>730</v>
      </c>
      <c r="F793" s="10" t="n">
        <v>1309</v>
      </c>
      <c r="G793" s="10" t="n">
        <v>83</v>
      </c>
      <c r="H793" s="10" t="n">
        <v>12</v>
      </c>
      <c r="I793" s="10" t="n">
        <v>689</v>
      </c>
      <c r="J793" s="10" t="n">
        <v>66176</v>
      </c>
      <c r="K793" s="11" t="n">
        <v>7471</v>
      </c>
      <c r="L793" s="12" t="n">
        <f aca="false">IF(COUNT(F793,G793)=2,F793+G793,"")</f>
        <v>1392</v>
      </c>
      <c r="M793" s="12" t="n">
        <f aca="false">IF(COUNT(E793,H793)=2,E793+H793,"")</f>
        <v>742</v>
      </c>
    </row>
    <row r="794" customFormat="false" ht="15" hidden="false" customHeight="false" outlineLevel="0" collapsed="false">
      <c r="A794" s="7" t="s">
        <v>1442</v>
      </c>
      <c r="B794" s="7" t="s">
        <v>530</v>
      </c>
      <c r="C794" s="8" t="s">
        <v>1445</v>
      </c>
      <c r="D794" s="9" t="str">
        <f aca="false">A794&amp;"|"&amp;B794</f>
        <v>Iowa|Adams County</v>
      </c>
      <c r="E794" s="10" t="n">
        <v>909</v>
      </c>
      <c r="F794" s="10" t="n">
        <v>1288</v>
      </c>
      <c r="G794" s="10" t="n">
        <v>104</v>
      </c>
      <c r="H794" s="10" t="n">
        <v>12</v>
      </c>
      <c r="I794" s="10" t="n">
        <v>707</v>
      </c>
      <c r="J794" s="10" t="n">
        <v>68828</v>
      </c>
      <c r="K794" s="11" t="n">
        <v>3641</v>
      </c>
      <c r="L794" s="12" t="n">
        <f aca="false">IF(COUNT(F794,G794)=2,F794+G794,"")</f>
        <v>1392</v>
      </c>
      <c r="M794" s="12" t="n">
        <f aca="false">IF(COUNT(E794,H794)=2,E794+H794,"")</f>
        <v>921</v>
      </c>
    </row>
    <row r="795" customFormat="false" ht="15" hidden="false" customHeight="false" outlineLevel="0" collapsed="false">
      <c r="A795" s="7" t="s">
        <v>1442</v>
      </c>
      <c r="B795" s="7" t="s">
        <v>1446</v>
      </c>
      <c r="C795" s="8" t="s">
        <v>1447</v>
      </c>
      <c r="D795" s="9" t="str">
        <f aca="false">A795&amp;"|"&amp;B795</f>
        <v>Iowa|Allamakee County</v>
      </c>
      <c r="E795" s="10" t="n">
        <v>717</v>
      </c>
      <c r="F795" s="10" t="n">
        <v>1377</v>
      </c>
      <c r="G795" s="10" t="n">
        <v>82</v>
      </c>
      <c r="H795" s="10" t="n">
        <v>12</v>
      </c>
      <c r="I795" s="10" t="n">
        <v>689</v>
      </c>
      <c r="J795" s="10" t="n">
        <v>66000</v>
      </c>
      <c r="K795" s="11" t="n">
        <v>14038</v>
      </c>
      <c r="L795" s="12" t="n">
        <f aca="false">IF(COUNT(F795,G795)=2,F795+G795,"")</f>
        <v>1459</v>
      </c>
      <c r="M795" s="12" t="n">
        <f aca="false">IF(COUNT(E795,H795)=2,E795+H795,"")</f>
        <v>729</v>
      </c>
    </row>
    <row r="796" customFormat="false" ht="15" hidden="false" customHeight="false" outlineLevel="0" collapsed="false">
      <c r="A796" s="7" t="s">
        <v>1442</v>
      </c>
      <c r="B796" s="7" t="s">
        <v>1448</v>
      </c>
      <c r="C796" s="8" t="s">
        <v>1449</v>
      </c>
      <c r="D796" s="9" t="str">
        <f aca="false">A796&amp;"|"&amp;B796</f>
        <v>Iowa|Appanoose County</v>
      </c>
      <c r="E796" s="10" t="n">
        <v>779</v>
      </c>
      <c r="F796" s="10" t="n">
        <v>1224</v>
      </c>
      <c r="G796" s="10" t="n">
        <v>89</v>
      </c>
      <c r="H796" s="10" t="n">
        <v>12</v>
      </c>
      <c r="I796" s="10" t="n">
        <v>672</v>
      </c>
      <c r="J796" s="10" t="n">
        <v>51146</v>
      </c>
      <c r="K796" s="11" t="n">
        <v>12242</v>
      </c>
      <c r="L796" s="12" t="n">
        <f aca="false">IF(COUNT(F796,G796)=2,F796+G796,"")</f>
        <v>1313</v>
      </c>
      <c r="M796" s="12" t="n">
        <f aca="false">IF(COUNT(E796,H796)=2,E796+H796,"")</f>
        <v>791</v>
      </c>
    </row>
    <row r="797" customFormat="false" ht="15" hidden="false" customHeight="false" outlineLevel="0" collapsed="false">
      <c r="A797" s="7" t="s">
        <v>1442</v>
      </c>
      <c r="B797" s="7" t="s">
        <v>1450</v>
      </c>
      <c r="C797" s="8" t="s">
        <v>1451</v>
      </c>
      <c r="D797" s="9" t="str">
        <f aca="false">A797&amp;"|"&amp;B797</f>
        <v>Iowa|Audubon County</v>
      </c>
      <c r="E797" s="10" t="n">
        <v>707</v>
      </c>
      <c r="F797" s="10" t="n">
        <v>1126</v>
      </c>
      <c r="G797" s="10" t="n">
        <v>81</v>
      </c>
      <c r="H797" s="10" t="n">
        <v>12</v>
      </c>
      <c r="I797" s="10" t="n">
        <v>690</v>
      </c>
      <c r="J797" s="10" t="n">
        <v>54152</v>
      </c>
      <c r="K797" s="11" t="n">
        <v>5622</v>
      </c>
      <c r="L797" s="12" t="n">
        <f aca="false">IF(COUNT(F797,G797)=2,F797+G797,"")</f>
        <v>1207</v>
      </c>
      <c r="M797" s="12" t="n">
        <f aca="false">IF(COUNT(E797,H797)=2,E797+H797,"")</f>
        <v>719</v>
      </c>
    </row>
    <row r="798" customFormat="false" ht="15" hidden="false" customHeight="false" outlineLevel="0" collapsed="false">
      <c r="A798" s="7" t="s">
        <v>1442</v>
      </c>
      <c r="B798" s="7" t="s">
        <v>288</v>
      </c>
      <c r="C798" s="8" t="s">
        <v>1452</v>
      </c>
      <c r="D798" s="9" t="str">
        <f aca="false">A798&amp;"|"&amp;B798</f>
        <v>Iowa|Benton County</v>
      </c>
      <c r="E798" s="10" t="n">
        <v>815</v>
      </c>
      <c r="F798" s="10" t="n">
        <v>1498</v>
      </c>
      <c r="G798" s="10" t="n">
        <v>93</v>
      </c>
      <c r="H798" s="10" t="n">
        <v>12</v>
      </c>
      <c r="I798" s="10" t="n">
        <v>707</v>
      </c>
      <c r="J798" s="10" t="n">
        <v>84742</v>
      </c>
      <c r="K798" s="11" t="n">
        <v>25698</v>
      </c>
      <c r="L798" s="12" t="n">
        <f aca="false">IF(COUNT(F798,G798)=2,F798+G798,"")</f>
        <v>1591</v>
      </c>
      <c r="M798" s="12" t="n">
        <f aca="false">IF(COUNT(E798,H798)=2,E798+H798,"")</f>
        <v>827</v>
      </c>
    </row>
    <row r="799" customFormat="false" ht="15" hidden="false" customHeight="false" outlineLevel="0" collapsed="false">
      <c r="A799" s="7" t="s">
        <v>1442</v>
      </c>
      <c r="B799" s="7" t="s">
        <v>1453</v>
      </c>
      <c r="C799" s="8" t="s">
        <v>1454</v>
      </c>
      <c r="D799" s="9" t="str">
        <f aca="false">A799&amp;"|"&amp;B799</f>
        <v>Iowa|Black Hawk County</v>
      </c>
      <c r="E799" s="10" t="n">
        <v>962</v>
      </c>
      <c r="F799" s="10" t="n">
        <v>1396</v>
      </c>
      <c r="G799" s="10" t="n">
        <v>110</v>
      </c>
      <c r="H799" s="10" t="n">
        <v>12</v>
      </c>
      <c r="I799" s="10" t="n">
        <v>729</v>
      </c>
      <c r="J799" s="10" t="n">
        <v>64581</v>
      </c>
      <c r="K799" s="11" t="n">
        <v>130693</v>
      </c>
      <c r="L799" s="12" t="n">
        <f aca="false">IF(COUNT(F799,G799)=2,F799+G799,"")</f>
        <v>1506</v>
      </c>
      <c r="M799" s="12" t="n">
        <f aca="false">IF(COUNT(E799,H799)=2,E799+H799,"")</f>
        <v>974</v>
      </c>
    </row>
    <row r="800" customFormat="false" ht="15" hidden="false" customHeight="false" outlineLevel="0" collapsed="false">
      <c r="A800" s="7" t="s">
        <v>1442</v>
      </c>
      <c r="B800" s="7" t="s">
        <v>290</v>
      </c>
      <c r="C800" s="8" t="s">
        <v>1455</v>
      </c>
      <c r="D800" s="9" t="str">
        <f aca="false">A800&amp;"|"&amp;B800</f>
        <v>Iowa|Boone County</v>
      </c>
      <c r="E800" s="10" t="n">
        <v>826</v>
      </c>
      <c r="F800" s="10" t="n">
        <v>1531</v>
      </c>
      <c r="G800" s="10" t="n">
        <v>94</v>
      </c>
      <c r="H800" s="10" t="n">
        <v>12</v>
      </c>
      <c r="I800" s="10" t="n">
        <v>705</v>
      </c>
      <c r="J800" s="10" t="n">
        <v>79741</v>
      </c>
      <c r="K800" s="11" t="n">
        <v>26669</v>
      </c>
      <c r="L800" s="12" t="n">
        <f aca="false">IF(COUNT(F800,G800)=2,F800+G800,"")</f>
        <v>1625</v>
      </c>
      <c r="M800" s="12" t="n">
        <f aca="false">IF(COUNT(E800,H800)=2,E800+H800,"")</f>
        <v>838</v>
      </c>
    </row>
    <row r="801" customFormat="false" ht="15" hidden="false" customHeight="false" outlineLevel="0" collapsed="false">
      <c r="A801" s="7" t="s">
        <v>1442</v>
      </c>
      <c r="B801" s="7" t="s">
        <v>1456</v>
      </c>
      <c r="C801" s="8" t="s">
        <v>1457</v>
      </c>
      <c r="D801" s="9" t="str">
        <f aca="false">A801&amp;"|"&amp;B801</f>
        <v>Iowa|Bremer County</v>
      </c>
      <c r="E801" s="10" t="n">
        <v>844</v>
      </c>
      <c r="F801" s="10" t="n">
        <v>1488</v>
      </c>
      <c r="G801" s="10" t="n">
        <v>96</v>
      </c>
      <c r="H801" s="10" t="n">
        <v>12</v>
      </c>
      <c r="I801" s="10" t="n">
        <v>690</v>
      </c>
      <c r="J801" s="10" t="n">
        <v>83343</v>
      </c>
      <c r="K801" s="11" t="n">
        <v>25118</v>
      </c>
      <c r="L801" s="12" t="n">
        <f aca="false">IF(COUNT(F801,G801)=2,F801+G801,"")</f>
        <v>1584</v>
      </c>
      <c r="M801" s="12" t="n">
        <f aca="false">IF(COUNT(E801,H801)=2,E801+H801,"")</f>
        <v>856</v>
      </c>
    </row>
    <row r="802" customFormat="false" ht="15" hidden="false" customHeight="false" outlineLevel="0" collapsed="false">
      <c r="A802" s="7" t="s">
        <v>1442</v>
      </c>
      <c r="B802" s="7" t="s">
        <v>1458</v>
      </c>
      <c r="C802" s="8" t="s">
        <v>1459</v>
      </c>
      <c r="D802" s="9" t="str">
        <f aca="false">A802&amp;"|"&amp;B802</f>
        <v>Iowa|Buchanan County</v>
      </c>
      <c r="E802" s="10" t="n">
        <v>802</v>
      </c>
      <c r="F802" s="10" t="n">
        <v>1348</v>
      </c>
      <c r="G802" s="10" t="n">
        <v>91</v>
      </c>
      <c r="H802" s="10" t="n">
        <v>12</v>
      </c>
      <c r="I802" s="10" t="n">
        <v>688</v>
      </c>
      <c r="J802" s="10" t="n">
        <v>78430</v>
      </c>
      <c r="K802" s="11" t="n">
        <v>20645</v>
      </c>
      <c r="L802" s="12" t="n">
        <f aca="false">IF(COUNT(F802,G802)=2,F802+G802,"")</f>
        <v>1439</v>
      </c>
      <c r="M802" s="12" t="n">
        <f aca="false">IF(COUNT(E802,H802)=2,E802+H802,"")</f>
        <v>814</v>
      </c>
    </row>
    <row r="803" customFormat="false" ht="15" hidden="false" customHeight="false" outlineLevel="0" collapsed="false">
      <c r="A803" s="7" t="s">
        <v>1442</v>
      </c>
      <c r="B803" s="7" t="s">
        <v>1460</v>
      </c>
      <c r="C803" s="8" t="s">
        <v>1461</v>
      </c>
      <c r="D803" s="9" t="str">
        <f aca="false">A803&amp;"|"&amp;B803</f>
        <v>Iowa|Buena Vista County</v>
      </c>
      <c r="E803" s="10" t="n">
        <v>835</v>
      </c>
      <c r="F803" s="10" t="n">
        <v>1287</v>
      </c>
      <c r="G803" s="10" t="n">
        <v>95</v>
      </c>
      <c r="H803" s="10" t="n">
        <v>12</v>
      </c>
      <c r="I803" s="10" t="n">
        <v>682</v>
      </c>
      <c r="J803" s="10" t="n">
        <v>66564</v>
      </c>
      <c r="K803" s="11" t="n">
        <v>20684</v>
      </c>
      <c r="L803" s="12" t="n">
        <f aca="false">IF(COUNT(F803,G803)=2,F803+G803,"")</f>
        <v>1382</v>
      </c>
      <c r="M803" s="12" t="n">
        <f aca="false">IF(COUNT(E803,H803)=2,E803+H803,"")</f>
        <v>847</v>
      </c>
    </row>
    <row r="804" customFormat="false" ht="15" hidden="false" customHeight="false" outlineLevel="0" collapsed="false">
      <c r="A804" s="7" t="s">
        <v>1442</v>
      </c>
      <c r="B804" s="7" t="s">
        <v>67</v>
      </c>
      <c r="C804" s="8" t="s">
        <v>1462</v>
      </c>
      <c r="D804" s="9" t="str">
        <f aca="false">A804&amp;"|"&amp;B804</f>
        <v>Iowa|Butler County</v>
      </c>
      <c r="E804" s="10" t="n">
        <v>780</v>
      </c>
      <c r="F804" s="10" t="n">
        <v>1254</v>
      </c>
      <c r="G804" s="10" t="n">
        <v>89</v>
      </c>
      <c r="H804" s="10" t="n">
        <v>12</v>
      </c>
      <c r="I804" s="10" t="n">
        <v>697</v>
      </c>
      <c r="J804" s="10" t="n">
        <v>69651</v>
      </c>
      <c r="K804" s="11" t="n">
        <v>14301</v>
      </c>
      <c r="L804" s="12" t="n">
        <f aca="false">IF(COUNT(F804,G804)=2,F804+G804,"")</f>
        <v>1343</v>
      </c>
      <c r="M804" s="12" t="n">
        <f aca="false">IF(COUNT(E804,H804)=2,E804+H804,"")</f>
        <v>792</v>
      </c>
    </row>
    <row r="805" customFormat="false" ht="15" hidden="false" customHeight="false" outlineLevel="0" collapsed="false">
      <c r="A805" s="7" t="s">
        <v>1442</v>
      </c>
      <c r="B805" s="7" t="s">
        <v>69</v>
      </c>
      <c r="C805" s="8" t="s">
        <v>1463</v>
      </c>
      <c r="D805" s="9" t="str">
        <f aca="false">A805&amp;"|"&amp;B805</f>
        <v>Iowa|Calhoun County</v>
      </c>
      <c r="E805" s="10" t="n">
        <v>690</v>
      </c>
      <c r="F805" s="10" t="n">
        <v>1084</v>
      </c>
      <c r="G805" s="10" t="n">
        <v>79</v>
      </c>
      <c r="H805" s="10" t="n">
        <v>12</v>
      </c>
      <c r="I805" s="10" t="n">
        <v>683</v>
      </c>
      <c r="J805" s="10" t="n">
        <v>66875</v>
      </c>
      <c r="K805" s="11" t="n">
        <v>9858</v>
      </c>
      <c r="L805" s="12" t="n">
        <f aca="false">IF(COUNT(F805,G805)=2,F805+G805,"")</f>
        <v>1163</v>
      </c>
      <c r="M805" s="12" t="n">
        <f aca="false">IF(COUNT(E805,H805)=2,E805+H805,"")</f>
        <v>702</v>
      </c>
    </row>
    <row r="806" customFormat="false" ht="15" hidden="false" customHeight="false" outlineLevel="0" collapsed="false">
      <c r="A806" s="7" t="s">
        <v>1442</v>
      </c>
      <c r="B806" s="7" t="s">
        <v>295</v>
      </c>
      <c r="C806" s="8" t="s">
        <v>1464</v>
      </c>
      <c r="D806" s="9" t="str">
        <f aca="false">A806&amp;"|"&amp;B806</f>
        <v>Iowa|Carroll County</v>
      </c>
      <c r="E806" s="10" t="n">
        <v>722</v>
      </c>
      <c r="F806" s="10" t="n">
        <v>1228</v>
      </c>
      <c r="G806" s="10" t="n">
        <v>82</v>
      </c>
      <c r="H806" s="10" t="n">
        <v>12</v>
      </c>
      <c r="I806" s="10" t="n">
        <v>662</v>
      </c>
      <c r="J806" s="10" t="n">
        <v>68528</v>
      </c>
      <c r="K806" s="11" t="n">
        <v>20677</v>
      </c>
      <c r="L806" s="12" t="n">
        <f aca="false">IF(COUNT(F806,G806)=2,F806+G806,"")</f>
        <v>1310</v>
      </c>
      <c r="M806" s="12" t="n">
        <f aca="false">IF(COUNT(E806,H806)=2,E806+H806,"")</f>
        <v>734</v>
      </c>
    </row>
    <row r="807" customFormat="false" ht="15" hidden="false" customHeight="false" outlineLevel="0" collapsed="false">
      <c r="A807" s="7" t="s">
        <v>1442</v>
      </c>
      <c r="B807" s="7" t="s">
        <v>1164</v>
      </c>
      <c r="C807" s="8" t="s">
        <v>1465</v>
      </c>
      <c r="D807" s="9" t="str">
        <f aca="false">A807&amp;"|"&amp;B807</f>
        <v>Iowa|Cass County</v>
      </c>
      <c r="E807" s="10" t="n">
        <v>769</v>
      </c>
      <c r="F807" s="10" t="n">
        <v>1105</v>
      </c>
      <c r="G807" s="10" t="n">
        <v>88</v>
      </c>
      <c r="H807" s="10" t="n">
        <v>12</v>
      </c>
      <c r="I807" s="10" t="n">
        <v>660</v>
      </c>
      <c r="J807" s="10" t="n">
        <v>61657</v>
      </c>
      <c r="K807" s="11" t="n">
        <v>13115</v>
      </c>
      <c r="L807" s="12" t="n">
        <f aca="false">IF(COUNT(F807,G807)=2,F807+G807,"")</f>
        <v>1193</v>
      </c>
      <c r="M807" s="12" t="n">
        <f aca="false">IF(COUNT(E807,H807)=2,E807+H807,"")</f>
        <v>781</v>
      </c>
    </row>
    <row r="808" customFormat="false" ht="15" hidden="false" customHeight="false" outlineLevel="0" collapsed="false">
      <c r="A808" s="7" t="s">
        <v>1442</v>
      </c>
      <c r="B808" s="7" t="s">
        <v>1466</v>
      </c>
      <c r="C808" s="8" t="s">
        <v>1467</v>
      </c>
      <c r="D808" s="9" t="str">
        <f aca="false">A808&amp;"|"&amp;B808</f>
        <v>Iowa|Cedar County</v>
      </c>
      <c r="E808" s="10" t="n">
        <v>860</v>
      </c>
      <c r="F808" s="10" t="n">
        <v>1454</v>
      </c>
      <c r="G808" s="10" t="n">
        <v>98</v>
      </c>
      <c r="H808" s="10" t="n">
        <v>12</v>
      </c>
      <c r="I808" s="10" t="n">
        <v>723</v>
      </c>
      <c r="J808" s="10" t="n">
        <v>79080</v>
      </c>
      <c r="K808" s="11" t="n">
        <v>18427</v>
      </c>
      <c r="L808" s="12" t="n">
        <f aca="false">IF(COUNT(F808,G808)=2,F808+G808,"")</f>
        <v>1552</v>
      </c>
      <c r="M808" s="12" t="n">
        <f aca="false">IF(COUNT(E808,H808)=2,E808+H808,"")</f>
        <v>872</v>
      </c>
    </row>
    <row r="809" customFormat="false" ht="15" hidden="false" customHeight="false" outlineLevel="0" collapsed="false">
      <c r="A809" s="7" t="s">
        <v>1442</v>
      </c>
      <c r="B809" s="7" t="s">
        <v>1468</v>
      </c>
      <c r="C809" s="8" t="s">
        <v>1469</v>
      </c>
      <c r="D809" s="9" t="str">
        <f aca="false">A809&amp;"|"&amp;B809</f>
        <v>Iowa|Cerro Gordo County</v>
      </c>
      <c r="E809" s="10" t="n">
        <v>840</v>
      </c>
      <c r="F809" s="10" t="n">
        <v>1310</v>
      </c>
      <c r="G809" s="10" t="n">
        <v>96</v>
      </c>
      <c r="H809" s="10" t="n">
        <v>12</v>
      </c>
      <c r="I809" s="10" t="n">
        <v>690</v>
      </c>
      <c r="J809" s="10" t="n">
        <v>65537</v>
      </c>
      <c r="K809" s="11" t="n">
        <v>42785</v>
      </c>
      <c r="L809" s="12" t="n">
        <f aca="false">IF(COUNT(F809,G809)=2,F809+G809,"")</f>
        <v>1406</v>
      </c>
      <c r="M809" s="12" t="n">
        <f aca="false">IF(COUNT(E809,H809)=2,E809+H809,"")</f>
        <v>852</v>
      </c>
    </row>
    <row r="810" customFormat="false" ht="15" hidden="false" customHeight="false" outlineLevel="0" collapsed="false">
      <c r="A810" s="7" t="s">
        <v>1442</v>
      </c>
      <c r="B810" s="7" t="s">
        <v>73</v>
      </c>
      <c r="C810" s="8" t="s">
        <v>1470</v>
      </c>
      <c r="D810" s="9" t="str">
        <f aca="false">A810&amp;"|"&amp;B810</f>
        <v>Iowa|Cherokee County</v>
      </c>
      <c r="E810" s="10" t="n">
        <v>711</v>
      </c>
      <c r="F810" s="10" t="n">
        <v>1197</v>
      </c>
      <c r="G810" s="10" t="n">
        <v>81</v>
      </c>
      <c r="H810" s="10" t="n">
        <v>12</v>
      </c>
      <c r="I810" s="10" t="n">
        <v>650</v>
      </c>
      <c r="J810" s="10" t="n">
        <v>64478</v>
      </c>
      <c r="K810" s="11" t="n">
        <v>11587</v>
      </c>
      <c r="L810" s="12" t="n">
        <f aca="false">IF(COUNT(F810,G810)=2,F810+G810,"")</f>
        <v>1278</v>
      </c>
      <c r="M810" s="12" t="n">
        <f aca="false">IF(COUNT(E810,H810)=2,E810+H810,"")</f>
        <v>723</v>
      </c>
    </row>
    <row r="811" customFormat="false" ht="15" hidden="false" customHeight="false" outlineLevel="0" collapsed="false">
      <c r="A811" s="7" t="s">
        <v>1442</v>
      </c>
      <c r="B811" s="7" t="s">
        <v>1471</v>
      </c>
      <c r="C811" s="8" t="s">
        <v>1472</v>
      </c>
      <c r="D811" s="9" t="str">
        <f aca="false">A811&amp;"|"&amp;B811</f>
        <v>Iowa|Chickasaw County</v>
      </c>
      <c r="E811" s="10" t="n">
        <v>779</v>
      </c>
      <c r="F811" s="10" t="n">
        <v>1284</v>
      </c>
      <c r="G811" s="10" t="n">
        <v>89</v>
      </c>
      <c r="H811" s="10" t="n">
        <v>12</v>
      </c>
      <c r="I811" s="10" t="n">
        <v>698</v>
      </c>
      <c r="J811" s="10" t="n">
        <v>73421</v>
      </c>
      <c r="K811" s="11" t="n">
        <v>11868</v>
      </c>
      <c r="L811" s="12" t="n">
        <f aca="false">IF(COUNT(F811,G811)=2,F811+G811,"")</f>
        <v>1373</v>
      </c>
      <c r="M811" s="12" t="n">
        <f aca="false">IF(COUNT(E811,H811)=2,E811+H811,"")</f>
        <v>791</v>
      </c>
    </row>
    <row r="812" customFormat="false" ht="15" hidden="false" customHeight="false" outlineLevel="0" collapsed="false">
      <c r="A812" s="7" t="s">
        <v>1442</v>
      </c>
      <c r="B812" s="7" t="s">
        <v>79</v>
      </c>
      <c r="C812" s="8" t="s">
        <v>1473</v>
      </c>
      <c r="D812" s="9" t="str">
        <f aca="false">A812&amp;"|"&amp;B812</f>
        <v>Iowa|Clarke County</v>
      </c>
      <c r="E812" s="10" t="n">
        <v>836</v>
      </c>
      <c r="F812" s="10" t="n">
        <v>1452</v>
      </c>
      <c r="G812" s="10" t="n">
        <v>95</v>
      </c>
      <c r="H812" s="10" t="n">
        <v>12</v>
      </c>
      <c r="I812" s="10" t="n">
        <v>661</v>
      </c>
      <c r="J812" s="10" t="n">
        <v>66821</v>
      </c>
      <c r="K812" s="11" t="n">
        <v>9690</v>
      </c>
      <c r="L812" s="12" t="n">
        <f aca="false">IF(COUNT(F812,G812)=2,F812+G812,"")</f>
        <v>1547</v>
      </c>
      <c r="M812" s="12" t="n">
        <f aca="false">IF(COUNT(E812,H812)=2,E812+H812,"")</f>
        <v>848</v>
      </c>
    </row>
    <row r="813" customFormat="false" ht="15" hidden="false" customHeight="false" outlineLevel="0" collapsed="false">
      <c r="A813" s="7" t="s">
        <v>1442</v>
      </c>
      <c r="B813" s="7" t="s">
        <v>81</v>
      </c>
      <c r="C813" s="8" t="s">
        <v>1474</v>
      </c>
      <c r="D813" s="9" t="str">
        <f aca="false">A813&amp;"|"&amp;B813</f>
        <v>Iowa|Clay County</v>
      </c>
      <c r="E813" s="10" t="n">
        <v>798</v>
      </c>
      <c r="F813" s="10" t="n">
        <v>1337</v>
      </c>
      <c r="G813" s="10" t="n">
        <v>91</v>
      </c>
      <c r="H813" s="10" t="n">
        <v>12</v>
      </c>
      <c r="I813" s="10" t="n">
        <v>674</v>
      </c>
      <c r="J813" s="10" t="n">
        <v>64082</v>
      </c>
      <c r="K813" s="11" t="n">
        <v>16446</v>
      </c>
      <c r="L813" s="12" t="n">
        <f aca="false">IF(COUNT(F813,G813)=2,F813+G813,"")</f>
        <v>1428</v>
      </c>
      <c r="M813" s="12" t="n">
        <f aca="false">IF(COUNT(E813,H813)=2,E813+H813,"")</f>
        <v>810</v>
      </c>
    </row>
    <row r="814" customFormat="false" ht="15" hidden="false" customHeight="false" outlineLevel="0" collapsed="false">
      <c r="A814" s="7" t="s">
        <v>1442</v>
      </c>
      <c r="B814" s="7" t="s">
        <v>847</v>
      </c>
      <c r="C814" s="8" t="s">
        <v>1475</v>
      </c>
      <c r="D814" s="9" t="str">
        <f aca="false">A814&amp;"|"&amp;B814</f>
        <v>Iowa|Clayton County</v>
      </c>
      <c r="E814" s="10" t="n">
        <v>764</v>
      </c>
      <c r="F814" s="10" t="n">
        <v>1317</v>
      </c>
      <c r="G814" s="10" t="n">
        <v>87</v>
      </c>
      <c r="H814" s="10" t="n">
        <v>12</v>
      </c>
      <c r="I814" s="10" t="n">
        <v>692</v>
      </c>
      <c r="J814" s="10" t="n">
        <v>62326</v>
      </c>
      <c r="K814" s="11" t="n">
        <v>17069</v>
      </c>
      <c r="L814" s="12" t="n">
        <f aca="false">IF(COUNT(F814,G814)=2,F814+G814,"")</f>
        <v>1404</v>
      </c>
      <c r="M814" s="12" t="n">
        <f aca="false">IF(COUNT(E814,H814)=2,E814+H814,"")</f>
        <v>776</v>
      </c>
    </row>
    <row r="815" customFormat="false" ht="15" hidden="false" customHeight="false" outlineLevel="0" collapsed="false">
      <c r="A815" s="7" t="s">
        <v>1442</v>
      </c>
      <c r="B815" s="7" t="s">
        <v>1172</v>
      </c>
      <c r="C815" s="8" t="s">
        <v>1476</v>
      </c>
      <c r="D815" s="9" t="str">
        <f aca="false">A815&amp;"|"&amp;B815</f>
        <v>Iowa|Clinton County</v>
      </c>
      <c r="E815" s="10" t="n">
        <v>825</v>
      </c>
      <c r="F815" s="10" t="n">
        <v>1329</v>
      </c>
      <c r="G815" s="10" t="n">
        <v>94</v>
      </c>
      <c r="H815" s="10" t="n">
        <v>12</v>
      </c>
      <c r="I815" s="10" t="n">
        <v>685</v>
      </c>
      <c r="J815" s="10" t="n">
        <v>65177</v>
      </c>
      <c r="K815" s="11" t="n">
        <v>46383</v>
      </c>
      <c r="L815" s="12" t="n">
        <f aca="false">IF(COUNT(F815,G815)=2,F815+G815,"")</f>
        <v>1423</v>
      </c>
      <c r="M815" s="12" t="n">
        <f aca="false">IF(COUNT(E815,H815)=2,E815+H815,"")</f>
        <v>837</v>
      </c>
    </row>
    <row r="816" customFormat="false" ht="15" hidden="false" customHeight="false" outlineLevel="0" collapsed="false">
      <c r="A816" s="7" t="s">
        <v>1442</v>
      </c>
      <c r="B816" s="7" t="s">
        <v>311</v>
      </c>
      <c r="C816" s="8" t="s">
        <v>1477</v>
      </c>
      <c r="D816" s="9" t="str">
        <f aca="false">A816&amp;"|"&amp;B816</f>
        <v>Iowa|Crawford County</v>
      </c>
      <c r="E816" s="10" t="n">
        <v>727</v>
      </c>
      <c r="F816" s="10" t="n">
        <v>1208</v>
      </c>
      <c r="G816" s="10" t="n">
        <v>83</v>
      </c>
      <c r="H816" s="10" t="n">
        <v>12</v>
      </c>
      <c r="I816" s="10" t="n">
        <v>669</v>
      </c>
      <c r="J816" s="10" t="n">
        <v>65039</v>
      </c>
      <c r="K816" s="11" t="n">
        <v>16289</v>
      </c>
      <c r="L816" s="12" t="n">
        <f aca="false">IF(COUNT(F816,G816)=2,F816+G816,"")</f>
        <v>1291</v>
      </c>
      <c r="M816" s="12" t="n">
        <f aca="false">IF(COUNT(E816,H816)=2,E816+H816,"")</f>
        <v>739</v>
      </c>
    </row>
    <row r="817" customFormat="false" ht="15" hidden="false" customHeight="false" outlineLevel="0" collapsed="false">
      <c r="A817" s="7" t="s">
        <v>1442</v>
      </c>
      <c r="B817" s="7" t="s">
        <v>101</v>
      </c>
      <c r="C817" s="8" t="s">
        <v>1478</v>
      </c>
      <c r="D817" s="9" t="str">
        <f aca="false">A817&amp;"|"&amp;B817</f>
        <v>Iowa|Dallas County</v>
      </c>
      <c r="E817" s="10" t="n">
        <v>1239</v>
      </c>
      <c r="F817" s="10" t="n">
        <v>2114</v>
      </c>
      <c r="G817" s="10" t="n">
        <v>141</v>
      </c>
      <c r="H817" s="10" t="n">
        <v>12</v>
      </c>
      <c r="I817" s="10" t="n">
        <v>804</v>
      </c>
      <c r="J817" s="10" t="n">
        <v>102349</v>
      </c>
      <c r="K817" s="11" t="n">
        <v>104136</v>
      </c>
      <c r="L817" s="12" t="n">
        <f aca="false">IF(COUNT(F817,G817)=2,F817+G817,"")</f>
        <v>2255</v>
      </c>
      <c r="M817" s="12" t="n">
        <f aca="false">IF(COUNT(E817,H817)=2,E817+H817,"")</f>
        <v>1251</v>
      </c>
    </row>
    <row r="818" customFormat="false" ht="15" hidden="false" customHeight="false" outlineLevel="0" collapsed="false">
      <c r="A818" s="7" t="s">
        <v>1442</v>
      </c>
      <c r="B818" s="7" t="s">
        <v>1479</v>
      </c>
      <c r="C818" s="8" t="s">
        <v>1480</v>
      </c>
      <c r="D818" s="9" t="str">
        <f aca="false">A818&amp;"|"&amp;B818</f>
        <v>Iowa|Davis County</v>
      </c>
      <c r="E818" s="10" t="n">
        <v>878</v>
      </c>
      <c r="F818" s="10" t="n">
        <v>1465</v>
      </c>
      <c r="G818" s="10" t="n">
        <v>100</v>
      </c>
      <c r="H818" s="10" t="n">
        <v>12</v>
      </c>
      <c r="I818" s="10" t="n">
        <v>724</v>
      </c>
      <c r="J818" s="10" t="n">
        <v>79505</v>
      </c>
      <c r="K818" s="11" t="n">
        <v>9127</v>
      </c>
      <c r="L818" s="12" t="n">
        <f aca="false">IF(COUNT(F818,G818)=2,F818+G818,"")</f>
        <v>1565</v>
      </c>
      <c r="M818" s="12" t="n">
        <f aca="false">IF(COUNT(E818,H818)=2,E818+H818,"")</f>
        <v>890</v>
      </c>
    </row>
    <row r="819" customFormat="false" ht="15" hidden="false" customHeight="false" outlineLevel="0" collapsed="false">
      <c r="A819" s="7" t="s">
        <v>1442</v>
      </c>
      <c r="B819" s="7" t="s">
        <v>869</v>
      </c>
      <c r="C819" s="8" t="s">
        <v>1481</v>
      </c>
      <c r="D819" s="9" t="str">
        <f aca="false">A819&amp;"|"&amp;B819</f>
        <v>Iowa|Decatur County</v>
      </c>
      <c r="E819" s="10" t="n">
        <v>663</v>
      </c>
      <c r="F819" s="10" t="n">
        <v>1292</v>
      </c>
      <c r="G819" s="10" t="n">
        <v>76</v>
      </c>
      <c r="H819" s="10" t="n">
        <v>12</v>
      </c>
      <c r="I819" s="10" t="n">
        <v>659</v>
      </c>
      <c r="J819" s="10" t="n">
        <v>57146</v>
      </c>
      <c r="K819" s="11" t="n">
        <v>7669</v>
      </c>
      <c r="L819" s="12" t="n">
        <f aca="false">IF(COUNT(F819,G819)=2,F819+G819,"")</f>
        <v>1368</v>
      </c>
      <c r="M819" s="12" t="n">
        <f aca="false">IF(COUNT(E819,H819)=2,E819+H819,"")</f>
        <v>675</v>
      </c>
    </row>
    <row r="820" customFormat="false" ht="15" hidden="false" customHeight="false" outlineLevel="0" collapsed="false">
      <c r="A820" s="7" t="s">
        <v>1442</v>
      </c>
      <c r="B820" s="7" t="s">
        <v>1331</v>
      </c>
      <c r="C820" s="8" t="s">
        <v>1482</v>
      </c>
      <c r="D820" s="9" t="str">
        <f aca="false">A820&amp;"|"&amp;B820</f>
        <v>Iowa|Delaware County</v>
      </c>
      <c r="E820" s="10" t="n">
        <v>743</v>
      </c>
      <c r="F820" s="10" t="n">
        <v>1422</v>
      </c>
      <c r="G820" s="10" t="n">
        <v>85</v>
      </c>
      <c r="H820" s="10" t="n">
        <v>12</v>
      </c>
      <c r="I820" s="10" t="n">
        <v>696</v>
      </c>
      <c r="J820" s="10" t="n">
        <v>76205</v>
      </c>
      <c r="K820" s="11" t="n">
        <v>17549</v>
      </c>
      <c r="L820" s="12" t="n">
        <f aca="false">IF(COUNT(F820,G820)=2,F820+G820,"")</f>
        <v>1507</v>
      </c>
      <c r="M820" s="12" t="n">
        <f aca="false">IF(COUNT(E820,H820)=2,E820+H820,"")</f>
        <v>755</v>
      </c>
    </row>
    <row r="821" customFormat="false" ht="15" hidden="false" customHeight="false" outlineLevel="0" collapsed="false">
      <c r="A821" s="7" t="s">
        <v>1442</v>
      </c>
      <c r="B821" s="7" t="s">
        <v>1483</v>
      </c>
      <c r="C821" s="8" t="s">
        <v>1484</v>
      </c>
      <c r="D821" s="9" t="str">
        <f aca="false">A821&amp;"|"&amp;B821</f>
        <v>Iowa|Des Moines County</v>
      </c>
      <c r="E821" s="10" t="n">
        <v>908</v>
      </c>
      <c r="F821" s="10" t="n">
        <v>1271</v>
      </c>
      <c r="G821" s="10" t="n">
        <v>103</v>
      </c>
      <c r="H821" s="10" t="n">
        <v>12</v>
      </c>
      <c r="I821" s="10" t="n">
        <v>707</v>
      </c>
      <c r="J821" s="10" t="n">
        <v>60662</v>
      </c>
      <c r="K821" s="11" t="n">
        <v>38597</v>
      </c>
      <c r="L821" s="12" t="n">
        <f aca="false">IF(COUNT(F821,G821)=2,F821+G821,"")</f>
        <v>1374</v>
      </c>
      <c r="M821" s="12" t="n">
        <f aca="false">IF(COUNT(E821,H821)=2,E821+H821,"")</f>
        <v>920</v>
      </c>
    </row>
    <row r="822" customFormat="false" ht="15" hidden="false" customHeight="false" outlineLevel="0" collapsed="false">
      <c r="A822" s="7" t="s">
        <v>1442</v>
      </c>
      <c r="B822" s="7" t="s">
        <v>1485</v>
      </c>
      <c r="C822" s="8" t="s">
        <v>1486</v>
      </c>
      <c r="D822" s="9" t="str">
        <f aca="false">A822&amp;"|"&amp;B822</f>
        <v>Iowa|Dickinson County</v>
      </c>
      <c r="E822" s="10" t="n">
        <v>930</v>
      </c>
      <c r="F822" s="10" t="n">
        <v>1463</v>
      </c>
      <c r="G822" s="10" t="n">
        <v>106</v>
      </c>
      <c r="H822" s="10" t="n">
        <v>12</v>
      </c>
      <c r="I822" s="10" t="n">
        <v>717</v>
      </c>
      <c r="J822" s="10" t="n">
        <v>74570</v>
      </c>
      <c r="K822" s="11" t="n">
        <v>17844</v>
      </c>
      <c r="L822" s="12" t="n">
        <f aca="false">IF(COUNT(F822,G822)=2,F822+G822,"")</f>
        <v>1569</v>
      </c>
      <c r="M822" s="12" t="n">
        <f aca="false">IF(COUNT(E822,H822)=2,E822+H822,"")</f>
        <v>942</v>
      </c>
    </row>
    <row r="823" customFormat="false" ht="15" hidden="false" customHeight="false" outlineLevel="0" collapsed="false">
      <c r="A823" s="7" t="s">
        <v>1442</v>
      </c>
      <c r="B823" s="7" t="s">
        <v>1487</v>
      </c>
      <c r="C823" s="8" t="s">
        <v>1488</v>
      </c>
      <c r="D823" s="9" t="str">
        <f aca="false">A823&amp;"|"&amp;B823</f>
        <v>Iowa|Dubuque County</v>
      </c>
      <c r="E823" s="10" t="n">
        <v>944</v>
      </c>
      <c r="F823" s="10" t="n">
        <v>1540</v>
      </c>
      <c r="G823" s="10" t="n">
        <v>108</v>
      </c>
      <c r="H823" s="10" t="n">
        <v>12</v>
      </c>
      <c r="I823" s="10" t="n">
        <v>720</v>
      </c>
      <c r="J823" s="10" t="n">
        <v>75919</v>
      </c>
      <c r="K823" s="11" t="n">
        <v>98948</v>
      </c>
      <c r="L823" s="12" t="n">
        <f aca="false">IF(COUNT(F823,G823)=2,F823+G823,"")</f>
        <v>1648</v>
      </c>
      <c r="M823" s="12" t="n">
        <f aca="false">IF(COUNT(E823,H823)=2,E823+H823,"")</f>
        <v>956</v>
      </c>
    </row>
    <row r="824" customFormat="false" ht="15" hidden="false" customHeight="false" outlineLevel="0" collapsed="false">
      <c r="A824" s="7" t="s">
        <v>1442</v>
      </c>
      <c r="B824" s="7" t="s">
        <v>1489</v>
      </c>
      <c r="C824" s="8" t="s">
        <v>1490</v>
      </c>
      <c r="D824" s="9" t="str">
        <f aca="false">A824&amp;"|"&amp;B824</f>
        <v>Iowa|Emmet County</v>
      </c>
      <c r="E824" s="10" t="n">
        <v>731</v>
      </c>
      <c r="F824" s="10" t="n">
        <v>1096</v>
      </c>
      <c r="G824" s="10" t="n">
        <v>83</v>
      </c>
      <c r="H824" s="10" t="n">
        <v>12</v>
      </c>
      <c r="I824" s="10" t="n">
        <v>668</v>
      </c>
      <c r="J824" s="10" t="n">
        <v>65181</v>
      </c>
      <c r="K824" s="11" t="n">
        <v>9316</v>
      </c>
      <c r="L824" s="12" t="n">
        <f aca="false">IF(COUNT(F824,G824)=2,F824+G824,"")</f>
        <v>1179</v>
      </c>
      <c r="M824" s="12" t="n">
        <f aca="false">IF(COUNT(E824,H824)=2,E824+H824,"")</f>
        <v>743</v>
      </c>
    </row>
    <row r="825" customFormat="false" ht="15" hidden="false" customHeight="false" outlineLevel="0" collapsed="false">
      <c r="A825" s="7" t="s">
        <v>1442</v>
      </c>
      <c r="B825" s="7" t="s">
        <v>111</v>
      </c>
      <c r="C825" s="8" t="s">
        <v>1491</v>
      </c>
      <c r="D825" s="9" t="str">
        <f aca="false">A825&amp;"|"&amp;B825</f>
        <v>Iowa|Fayette County</v>
      </c>
      <c r="E825" s="10" t="n">
        <v>813</v>
      </c>
      <c r="F825" s="10" t="n">
        <v>1213</v>
      </c>
      <c r="G825" s="10" t="n">
        <v>93</v>
      </c>
      <c r="H825" s="10" t="n">
        <v>12</v>
      </c>
      <c r="I825" s="10" t="n">
        <v>702</v>
      </c>
      <c r="J825" s="10" t="n">
        <v>58764</v>
      </c>
      <c r="K825" s="11" t="n">
        <v>19393</v>
      </c>
      <c r="L825" s="12" t="n">
        <f aca="false">IF(COUNT(F825,G825)=2,F825+G825,"")</f>
        <v>1306</v>
      </c>
      <c r="M825" s="12" t="n">
        <f aca="false">IF(COUNT(E825,H825)=2,E825+H825,"")</f>
        <v>825</v>
      </c>
    </row>
    <row r="826" customFormat="false" ht="15" hidden="false" customHeight="false" outlineLevel="0" collapsed="false">
      <c r="A826" s="7" t="s">
        <v>1442</v>
      </c>
      <c r="B826" s="7" t="s">
        <v>892</v>
      </c>
      <c r="C826" s="8" t="s">
        <v>1492</v>
      </c>
      <c r="D826" s="9" t="str">
        <f aca="false">A826&amp;"|"&amp;B826</f>
        <v>Iowa|Floyd County</v>
      </c>
      <c r="E826" s="10" t="n">
        <v>672</v>
      </c>
      <c r="F826" s="10" t="n">
        <v>1200</v>
      </c>
      <c r="G826" s="10" t="n">
        <v>77</v>
      </c>
      <c r="H826" s="10" t="n">
        <v>12</v>
      </c>
      <c r="I826" s="10" t="n">
        <v>642</v>
      </c>
      <c r="J826" s="10" t="n">
        <v>64500</v>
      </c>
      <c r="K826" s="11" t="n">
        <v>15502</v>
      </c>
      <c r="L826" s="12" t="n">
        <f aca="false">IF(COUNT(F826,G826)=2,F826+G826,"")</f>
        <v>1277</v>
      </c>
      <c r="M826" s="12" t="n">
        <f aca="false">IF(COUNT(E826,H826)=2,E826+H826,"")</f>
        <v>684</v>
      </c>
    </row>
    <row r="827" customFormat="false" ht="15" hidden="false" customHeight="false" outlineLevel="0" collapsed="false">
      <c r="A827" s="7" t="s">
        <v>1442</v>
      </c>
      <c r="B827" s="7" t="s">
        <v>113</v>
      </c>
      <c r="C827" s="8" t="s">
        <v>1493</v>
      </c>
      <c r="D827" s="9" t="str">
        <f aca="false">A827&amp;"|"&amp;B827</f>
        <v>Iowa|Franklin County</v>
      </c>
      <c r="E827" s="10" t="n">
        <v>649</v>
      </c>
      <c r="F827" s="10" t="n">
        <v>1065</v>
      </c>
      <c r="G827" s="10" t="n">
        <v>74</v>
      </c>
      <c r="H827" s="10" t="n">
        <v>12</v>
      </c>
      <c r="I827" s="10" t="n">
        <v>663</v>
      </c>
      <c r="J827" s="10" t="n">
        <v>63648</v>
      </c>
      <c r="K827" s="11" t="n">
        <v>9977</v>
      </c>
      <c r="L827" s="12" t="n">
        <f aca="false">IF(COUNT(F827,G827)=2,F827+G827,"")</f>
        <v>1139</v>
      </c>
      <c r="M827" s="12" t="n">
        <f aca="false">IF(COUNT(E827,H827)=2,E827+H827,"")</f>
        <v>661</v>
      </c>
    </row>
    <row r="828" customFormat="false" ht="15" hidden="false" customHeight="false" outlineLevel="0" collapsed="false">
      <c r="A828" s="7" t="s">
        <v>1442</v>
      </c>
      <c r="B828" s="7" t="s">
        <v>574</v>
      </c>
      <c r="C828" s="8" t="s">
        <v>1494</v>
      </c>
      <c r="D828" s="9" t="str">
        <f aca="false">A828&amp;"|"&amp;B828</f>
        <v>Iowa|Fremont County</v>
      </c>
      <c r="E828" s="10" t="n">
        <v>753</v>
      </c>
      <c r="F828" s="10" t="n">
        <v>1290</v>
      </c>
      <c r="G828" s="10" t="n">
        <v>86</v>
      </c>
      <c r="H828" s="10" t="n">
        <v>12</v>
      </c>
      <c r="I828" s="10" t="n">
        <v>688</v>
      </c>
      <c r="J828" s="10" t="n">
        <v>73750</v>
      </c>
      <c r="K828" s="11" t="n">
        <v>6570</v>
      </c>
      <c r="L828" s="12" t="n">
        <f aca="false">IF(COUNT(F828,G828)=2,F828+G828,"")</f>
        <v>1376</v>
      </c>
      <c r="M828" s="12" t="n">
        <f aca="false">IF(COUNT(E828,H828)=2,E828+H828,"")</f>
        <v>765</v>
      </c>
    </row>
    <row r="829" customFormat="false" ht="15" hidden="false" customHeight="false" outlineLevel="0" collapsed="false">
      <c r="A829" s="7" t="s">
        <v>1442</v>
      </c>
      <c r="B829" s="7" t="s">
        <v>117</v>
      </c>
      <c r="C829" s="8" t="s">
        <v>1495</v>
      </c>
      <c r="D829" s="9" t="str">
        <f aca="false">A829&amp;"|"&amp;B829</f>
        <v>Iowa|Greene County</v>
      </c>
      <c r="E829" s="10" t="n">
        <v>774</v>
      </c>
      <c r="F829" s="10" t="n">
        <v>1147</v>
      </c>
      <c r="G829" s="10" t="n">
        <v>88</v>
      </c>
      <c r="H829" s="10" t="n">
        <v>12</v>
      </c>
      <c r="I829" s="10" t="n">
        <v>692</v>
      </c>
      <c r="J829" s="10" t="n">
        <v>59159</v>
      </c>
      <c r="K829" s="11" t="n">
        <v>8722</v>
      </c>
      <c r="L829" s="12" t="n">
        <f aca="false">IF(COUNT(F829,G829)=2,F829+G829,"")</f>
        <v>1235</v>
      </c>
      <c r="M829" s="12" t="n">
        <f aca="false">IF(COUNT(E829,H829)=2,E829+H829,"")</f>
        <v>786</v>
      </c>
    </row>
    <row r="830" customFormat="false" ht="15" hidden="false" customHeight="false" outlineLevel="0" collapsed="false">
      <c r="A830" s="7" t="s">
        <v>1442</v>
      </c>
      <c r="B830" s="7" t="s">
        <v>1199</v>
      </c>
      <c r="C830" s="8" t="s">
        <v>1496</v>
      </c>
      <c r="D830" s="9" t="str">
        <f aca="false">A830&amp;"|"&amp;B830</f>
        <v>Iowa|Grundy County</v>
      </c>
      <c r="E830" s="10" t="n">
        <v>777</v>
      </c>
      <c r="F830" s="10" t="n">
        <v>1401</v>
      </c>
      <c r="G830" s="10" t="n">
        <v>89</v>
      </c>
      <c r="H830" s="10" t="n">
        <v>12</v>
      </c>
      <c r="I830" s="10" t="n">
        <v>701</v>
      </c>
      <c r="J830" s="10" t="n">
        <v>83617</v>
      </c>
      <c r="K830" s="11" t="n">
        <v>12352</v>
      </c>
      <c r="L830" s="12" t="n">
        <f aca="false">IF(COUNT(F830,G830)=2,F830+G830,"")</f>
        <v>1490</v>
      </c>
      <c r="M830" s="12" t="n">
        <f aca="false">IF(COUNT(E830,H830)=2,E830+H830,"")</f>
        <v>789</v>
      </c>
    </row>
    <row r="831" customFormat="false" ht="15" hidden="false" customHeight="false" outlineLevel="0" collapsed="false">
      <c r="A831" s="7" t="s">
        <v>1442</v>
      </c>
      <c r="B831" s="7" t="s">
        <v>1497</v>
      </c>
      <c r="C831" s="8" t="s">
        <v>1498</v>
      </c>
      <c r="D831" s="9" t="str">
        <f aca="false">A831&amp;"|"&amp;B831</f>
        <v>Iowa|Guthrie County</v>
      </c>
      <c r="E831" s="10" t="n">
        <v>823</v>
      </c>
      <c r="F831" s="10" t="n">
        <v>1430</v>
      </c>
      <c r="G831" s="10" t="n">
        <v>94</v>
      </c>
      <c r="H831" s="10" t="n">
        <v>12</v>
      </c>
      <c r="I831" s="10" t="n">
        <v>711</v>
      </c>
      <c r="J831" s="10" t="n">
        <v>79981</v>
      </c>
      <c r="K831" s="11" t="n">
        <v>10646</v>
      </c>
      <c r="L831" s="12" t="n">
        <f aca="false">IF(COUNT(F831,G831)=2,F831+G831,"")</f>
        <v>1524</v>
      </c>
      <c r="M831" s="12" t="n">
        <f aca="false">IF(COUNT(E831,H831)=2,E831+H831,"")</f>
        <v>835</v>
      </c>
    </row>
    <row r="832" customFormat="false" ht="15" hidden="false" customHeight="false" outlineLevel="0" collapsed="false">
      <c r="A832" s="7" t="s">
        <v>1442</v>
      </c>
      <c r="B832" s="7" t="s">
        <v>717</v>
      </c>
      <c r="C832" s="8" t="s">
        <v>1499</v>
      </c>
      <c r="D832" s="9" t="str">
        <f aca="false">A832&amp;"|"&amp;B832</f>
        <v>Iowa|Hamilton County</v>
      </c>
      <c r="E832" s="10" t="n">
        <v>853</v>
      </c>
      <c r="F832" s="10" t="n">
        <v>1233</v>
      </c>
      <c r="G832" s="10" t="n">
        <v>97</v>
      </c>
      <c r="H832" s="10" t="n">
        <v>12</v>
      </c>
      <c r="I832" s="10" t="n">
        <v>696</v>
      </c>
      <c r="J832" s="10" t="n">
        <v>71750</v>
      </c>
      <c r="K832" s="11" t="n">
        <v>14893</v>
      </c>
      <c r="L832" s="12" t="n">
        <f aca="false">IF(COUNT(F832,G832)=2,F832+G832,"")</f>
        <v>1330</v>
      </c>
      <c r="M832" s="12" t="n">
        <f aca="false">IF(COUNT(E832,H832)=2,E832+H832,"")</f>
        <v>865</v>
      </c>
    </row>
    <row r="833" customFormat="false" ht="15" hidden="false" customHeight="false" outlineLevel="0" collapsed="false">
      <c r="A833" s="7" t="s">
        <v>1442</v>
      </c>
      <c r="B833" s="7" t="s">
        <v>915</v>
      </c>
      <c r="C833" s="8" t="s">
        <v>1500</v>
      </c>
      <c r="D833" s="9" t="str">
        <f aca="false">A833&amp;"|"&amp;B833</f>
        <v>Iowa|Hancock County</v>
      </c>
      <c r="E833" s="10" t="n">
        <v>784</v>
      </c>
      <c r="F833" s="10" t="n">
        <v>1142</v>
      </c>
      <c r="G833" s="10" t="n">
        <v>89</v>
      </c>
      <c r="H833" s="10" t="n">
        <v>12</v>
      </c>
      <c r="I833" s="10" t="n">
        <v>707</v>
      </c>
      <c r="J833" s="10" t="n">
        <v>70212</v>
      </c>
      <c r="K833" s="11" t="n">
        <v>10718</v>
      </c>
      <c r="L833" s="12" t="n">
        <f aca="false">IF(COUNT(F833,G833)=2,F833+G833,"")</f>
        <v>1231</v>
      </c>
      <c r="M833" s="12" t="n">
        <f aca="false">IF(COUNT(E833,H833)=2,E833+H833,"")</f>
        <v>796</v>
      </c>
    </row>
    <row r="834" customFormat="false" ht="15" hidden="false" customHeight="false" outlineLevel="0" collapsed="false">
      <c r="A834" s="7" t="s">
        <v>1442</v>
      </c>
      <c r="B834" s="7" t="s">
        <v>1203</v>
      </c>
      <c r="C834" s="8" t="s">
        <v>1501</v>
      </c>
      <c r="D834" s="9" t="str">
        <f aca="false">A834&amp;"|"&amp;B834</f>
        <v>Iowa|Hardin County</v>
      </c>
      <c r="E834" s="10" t="n">
        <v>814</v>
      </c>
      <c r="F834" s="10" t="n">
        <v>1210</v>
      </c>
      <c r="G834" s="10" t="n">
        <v>93</v>
      </c>
      <c r="H834" s="10" t="n">
        <v>12</v>
      </c>
      <c r="I834" s="10" t="n">
        <v>698</v>
      </c>
      <c r="J834" s="10" t="n">
        <v>64906</v>
      </c>
      <c r="K834" s="11" t="n">
        <v>16729</v>
      </c>
      <c r="L834" s="12" t="n">
        <f aca="false">IF(COUNT(F834,G834)=2,F834+G834,"")</f>
        <v>1303</v>
      </c>
      <c r="M834" s="12" t="n">
        <f aca="false">IF(COUNT(E834,H834)=2,E834+H834,"")</f>
        <v>826</v>
      </c>
    </row>
    <row r="835" customFormat="false" ht="15" hidden="false" customHeight="false" outlineLevel="0" collapsed="false">
      <c r="A835" s="7" t="s">
        <v>1442</v>
      </c>
      <c r="B835" s="7" t="s">
        <v>1349</v>
      </c>
      <c r="C835" s="8" t="s">
        <v>1502</v>
      </c>
      <c r="D835" s="9" t="str">
        <f aca="false">A835&amp;"|"&amp;B835</f>
        <v>Iowa|Harrison County</v>
      </c>
      <c r="E835" s="10" t="n">
        <v>854</v>
      </c>
      <c r="F835" s="10" t="n">
        <v>1349</v>
      </c>
      <c r="G835" s="10" t="n">
        <v>97</v>
      </c>
      <c r="H835" s="10" t="n">
        <v>12</v>
      </c>
      <c r="I835" s="10" t="n">
        <v>720</v>
      </c>
      <c r="J835" s="10" t="n">
        <v>77027</v>
      </c>
      <c r="K835" s="11" t="n">
        <v>14645</v>
      </c>
      <c r="L835" s="12" t="n">
        <f aca="false">IF(COUNT(F835,G835)=2,F835+G835,"")</f>
        <v>1446</v>
      </c>
      <c r="M835" s="12" t="n">
        <f aca="false">IF(COUNT(E835,H835)=2,E835+H835,"")</f>
        <v>866</v>
      </c>
    </row>
    <row r="836" customFormat="false" ht="15" hidden="false" customHeight="false" outlineLevel="0" collapsed="false">
      <c r="A836" s="7" t="s">
        <v>1442</v>
      </c>
      <c r="B836" s="7" t="s">
        <v>121</v>
      </c>
      <c r="C836" s="8" t="s">
        <v>1503</v>
      </c>
      <c r="D836" s="9" t="str">
        <f aca="false">A836&amp;"|"&amp;B836</f>
        <v>Iowa|Henry County</v>
      </c>
      <c r="E836" s="10" t="n">
        <v>770</v>
      </c>
      <c r="F836" s="10" t="n">
        <v>1237</v>
      </c>
      <c r="G836" s="10" t="n">
        <v>88</v>
      </c>
      <c r="H836" s="10" t="n">
        <v>12</v>
      </c>
      <c r="I836" s="10" t="n">
        <v>668</v>
      </c>
      <c r="J836" s="10" t="n">
        <v>64604</v>
      </c>
      <c r="K836" s="11" t="n">
        <v>20228</v>
      </c>
      <c r="L836" s="12" t="n">
        <f aca="false">IF(COUNT(F836,G836)=2,F836+G836,"")</f>
        <v>1325</v>
      </c>
      <c r="M836" s="12" t="n">
        <f aca="false">IF(COUNT(E836,H836)=2,E836+H836,"")</f>
        <v>782</v>
      </c>
    </row>
    <row r="837" customFormat="false" ht="15" hidden="false" customHeight="false" outlineLevel="0" collapsed="false">
      <c r="A837" s="7" t="s">
        <v>1442</v>
      </c>
      <c r="B837" s="7" t="s">
        <v>336</v>
      </c>
      <c r="C837" s="8" t="s">
        <v>1504</v>
      </c>
      <c r="D837" s="9" t="str">
        <f aca="false">A837&amp;"|"&amp;B837</f>
        <v>Iowa|Howard County</v>
      </c>
      <c r="E837" s="10" t="n">
        <v>699</v>
      </c>
      <c r="F837" s="10" t="n">
        <v>1161</v>
      </c>
      <c r="G837" s="10" t="n">
        <v>80</v>
      </c>
      <c r="H837" s="10" t="n">
        <v>12</v>
      </c>
      <c r="I837" s="10" t="n">
        <v>664</v>
      </c>
      <c r="J837" s="10" t="n">
        <v>67336</v>
      </c>
      <c r="K837" s="11" t="n">
        <v>9459</v>
      </c>
      <c r="L837" s="12" t="n">
        <f aca="false">IF(COUNT(F837,G837)=2,F837+G837,"")</f>
        <v>1241</v>
      </c>
      <c r="M837" s="12" t="n">
        <f aca="false">IF(COUNT(E837,H837)=2,E837+H837,"")</f>
        <v>711</v>
      </c>
    </row>
    <row r="838" customFormat="false" ht="15" hidden="false" customHeight="false" outlineLevel="0" collapsed="false">
      <c r="A838" s="7" t="s">
        <v>1442</v>
      </c>
      <c r="B838" s="7" t="s">
        <v>437</v>
      </c>
      <c r="C838" s="8" t="s">
        <v>1505</v>
      </c>
      <c r="D838" s="9" t="str">
        <f aca="false">A838&amp;"|"&amp;B838</f>
        <v>Iowa|Humboldt County</v>
      </c>
      <c r="E838" s="10" t="n">
        <v>731</v>
      </c>
      <c r="F838" s="10" t="n">
        <v>1209</v>
      </c>
      <c r="G838" s="10" t="n">
        <v>83</v>
      </c>
      <c r="H838" s="10" t="n">
        <v>12</v>
      </c>
      <c r="I838" s="10" t="n">
        <v>653</v>
      </c>
      <c r="J838" s="10" t="n">
        <v>66994</v>
      </c>
      <c r="K838" s="11" t="n">
        <v>9573</v>
      </c>
      <c r="L838" s="12" t="n">
        <f aca="false">IF(COUNT(F838,G838)=2,F838+G838,"")</f>
        <v>1292</v>
      </c>
      <c r="M838" s="12" t="n">
        <f aca="false">IF(COUNT(E838,H838)=2,E838+H838,"")</f>
        <v>743</v>
      </c>
    </row>
    <row r="839" customFormat="false" ht="15" hidden="false" customHeight="false" outlineLevel="0" collapsed="false">
      <c r="A839" s="7" t="s">
        <v>1442</v>
      </c>
      <c r="B839" s="7" t="s">
        <v>1506</v>
      </c>
      <c r="C839" s="8" t="s">
        <v>1507</v>
      </c>
      <c r="D839" s="9" t="str">
        <f aca="false">A839&amp;"|"&amp;B839</f>
        <v>Iowa|Ida County</v>
      </c>
      <c r="E839" s="10" t="n">
        <v>669</v>
      </c>
      <c r="F839" s="10" t="n">
        <v>1072</v>
      </c>
      <c r="G839" s="10" t="n">
        <v>76</v>
      </c>
      <c r="H839" s="10" t="n">
        <v>12</v>
      </c>
      <c r="I839" s="10" t="n">
        <v>668</v>
      </c>
      <c r="J839" s="10" t="n">
        <v>62841</v>
      </c>
      <c r="K839" s="11" t="n">
        <v>6944</v>
      </c>
      <c r="L839" s="12" t="n">
        <f aca="false">IF(COUNT(F839,G839)=2,F839+G839,"")</f>
        <v>1148</v>
      </c>
      <c r="M839" s="12" t="n">
        <f aca="false">IF(COUNT(E839,H839)=2,E839+H839,"")</f>
        <v>681</v>
      </c>
    </row>
    <row r="840" customFormat="false" ht="15" hidden="false" customHeight="false" outlineLevel="0" collapsed="false">
      <c r="A840" s="7" t="s">
        <v>1442</v>
      </c>
      <c r="B840" s="7" t="s">
        <v>1508</v>
      </c>
      <c r="C840" s="8" t="s">
        <v>1509</v>
      </c>
      <c r="D840" s="9" t="str">
        <f aca="false">A840&amp;"|"&amp;B840</f>
        <v>Iowa|Iowa County</v>
      </c>
      <c r="E840" s="10" t="n">
        <v>722</v>
      </c>
      <c r="F840" s="10" t="n">
        <v>1481</v>
      </c>
      <c r="G840" s="10" t="n">
        <v>82</v>
      </c>
      <c r="H840" s="10" t="n">
        <v>12</v>
      </c>
      <c r="I840" s="10" t="n">
        <v>694</v>
      </c>
      <c r="J840" s="10" t="n">
        <v>72185</v>
      </c>
      <c r="K840" s="11" t="n">
        <v>16547</v>
      </c>
      <c r="L840" s="12" t="n">
        <f aca="false">IF(COUNT(F840,G840)=2,F840+G840,"")</f>
        <v>1563</v>
      </c>
      <c r="M840" s="12" t="n">
        <f aca="false">IF(COUNT(E840,H840)=2,E840+H840,"")</f>
        <v>734</v>
      </c>
    </row>
    <row r="841" customFormat="false" ht="15" hidden="false" customHeight="false" outlineLevel="0" collapsed="false">
      <c r="A841" s="7" t="s">
        <v>1442</v>
      </c>
      <c r="B841" s="7" t="s">
        <v>125</v>
      </c>
      <c r="C841" s="8" t="s">
        <v>1510</v>
      </c>
      <c r="D841" s="9" t="str">
        <f aca="false">A841&amp;"|"&amp;B841</f>
        <v>Iowa|Jackson County</v>
      </c>
      <c r="E841" s="10" t="n">
        <v>800</v>
      </c>
      <c r="F841" s="10" t="n">
        <v>1364</v>
      </c>
      <c r="G841" s="10" t="n">
        <v>91</v>
      </c>
      <c r="H841" s="10" t="n">
        <v>12</v>
      </c>
      <c r="I841" s="10" t="n">
        <v>670</v>
      </c>
      <c r="J841" s="10" t="n">
        <v>71605</v>
      </c>
      <c r="K841" s="11" t="n">
        <v>19429</v>
      </c>
      <c r="L841" s="12" t="n">
        <f aca="false">IF(COUNT(F841,G841)=2,F841+G841,"")</f>
        <v>1455</v>
      </c>
      <c r="M841" s="12" t="n">
        <f aca="false">IF(COUNT(E841,H841)=2,E841+H841,"")</f>
        <v>812</v>
      </c>
    </row>
    <row r="842" customFormat="false" ht="15" hidden="false" customHeight="false" outlineLevel="0" collapsed="false">
      <c r="A842" s="7" t="s">
        <v>1442</v>
      </c>
      <c r="B842" s="7" t="s">
        <v>930</v>
      </c>
      <c r="C842" s="8" t="s">
        <v>1511</v>
      </c>
      <c r="D842" s="9" t="str">
        <f aca="false">A842&amp;"|"&amp;B842</f>
        <v>Iowa|Jasper County</v>
      </c>
      <c r="E842" s="10" t="n">
        <v>822</v>
      </c>
      <c r="F842" s="10" t="n">
        <v>1384</v>
      </c>
      <c r="G842" s="10" t="n">
        <v>94</v>
      </c>
      <c r="H842" s="10" t="n">
        <v>12</v>
      </c>
      <c r="I842" s="10" t="n">
        <v>692</v>
      </c>
      <c r="J842" s="10" t="n">
        <v>70128</v>
      </c>
      <c r="K842" s="11" t="n">
        <v>37864</v>
      </c>
      <c r="L842" s="12" t="n">
        <f aca="false">IF(COUNT(F842,G842)=2,F842+G842,"")</f>
        <v>1478</v>
      </c>
      <c r="M842" s="12" t="n">
        <f aca="false">IF(COUNT(E842,H842)=2,E842+H842,"")</f>
        <v>834</v>
      </c>
    </row>
    <row r="843" customFormat="false" ht="15" hidden="false" customHeight="false" outlineLevel="0" collapsed="false">
      <c r="A843" s="7" t="s">
        <v>1442</v>
      </c>
      <c r="B843" s="7" t="s">
        <v>127</v>
      </c>
      <c r="C843" s="8" t="s">
        <v>1512</v>
      </c>
      <c r="D843" s="9" t="str">
        <f aca="false">A843&amp;"|"&amp;B843</f>
        <v>Iowa|Jefferson County</v>
      </c>
      <c r="E843" s="10" t="n">
        <v>881</v>
      </c>
      <c r="F843" s="10" t="n">
        <v>1346</v>
      </c>
      <c r="G843" s="10" t="n">
        <v>100</v>
      </c>
      <c r="H843" s="10" t="n">
        <v>12</v>
      </c>
      <c r="I843" s="10" t="n">
        <v>693</v>
      </c>
      <c r="J843" s="10" t="n">
        <v>56824</v>
      </c>
      <c r="K843" s="11" t="n">
        <v>15676</v>
      </c>
      <c r="L843" s="12" t="n">
        <f aca="false">IF(COUNT(F843,G843)=2,F843+G843,"")</f>
        <v>1446</v>
      </c>
      <c r="M843" s="12" t="n">
        <f aca="false">IF(COUNT(E843,H843)=2,E843+H843,"")</f>
        <v>893</v>
      </c>
    </row>
    <row r="844" customFormat="false" ht="15" hidden="false" customHeight="false" outlineLevel="0" collapsed="false">
      <c r="A844" s="7" t="s">
        <v>1442</v>
      </c>
      <c r="B844" s="7" t="s">
        <v>344</v>
      </c>
      <c r="C844" s="8" t="s">
        <v>1513</v>
      </c>
      <c r="D844" s="9" t="str">
        <f aca="false">A844&amp;"|"&amp;B844</f>
        <v>Iowa|Johnson County</v>
      </c>
      <c r="E844" s="10" t="n">
        <v>1104</v>
      </c>
      <c r="F844" s="10" t="n">
        <v>1936</v>
      </c>
      <c r="G844" s="10" t="n">
        <v>126</v>
      </c>
      <c r="H844" s="10" t="n">
        <v>12</v>
      </c>
      <c r="I844" s="10" t="n">
        <v>765</v>
      </c>
      <c r="J844" s="10" t="n">
        <v>74721</v>
      </c>
      <c r="K844" s="11" t="n">
        <v>154881</v>
      </c>
      <c r="L844" s="12" t="n">
        <f aca="false">IF(COUNT(F844,G844)=2,F844+G844,"")</f>
        <v>2062</v>
      </c>
      <c r="M844" s="12" t="n">
        <f aca="false">IF(COUNT(E844,H844)=2,E844+H844,"")</f>
        <v>1116</v>
      </c>
    </row>
    <row r="845" customFormat="false" ht="15" hidden="false" customHeight="false" outlineLevel="0" collapsed="false">
      <c r="A845" s="7" t="s">
        <v>1442</v>
      </c>
      <c r="B845" s="7" t="s">
        <v>938</v>
      </c>
      <c r="C845" s="8" t="s">
        <v>1514</v>
      </c>
      <c r="D845" s="9" t="str">
        <f aca="false">A845&amp;"|"&amp;B845</f>
        <v>Iowa|Jones County</v>
      </c>
      <c r="E845" s="10" t="n">
        <v>759</v>
      </c>
      <c r="F845" s="10" t="n">
        <v>1425</v>
      </c>
      <c r="G845" s="10" t="n">
        <v>87</v>
      </c>
      <c r="H845" s="10" t="n">
        <v>12</v>
      </c>
      <c r="I845" s="10" t="n">
        <v>661</v>
      </c>
      <c r="J845" s="10" t="n">
        <v>73071</v>
      </c>
      <c r="K845" s="11" t="n">
        <v>20799</v>
      </c>
      <c r="L845" s="12" t="n">
        <f aca="false">IF(COUNT(F845,G845)=2,F845+G845,"")</f>
        <v>1512</v>
      </c>
      <c r="M845" s="12" t="n">
        <f aca="false">IF(COUNT(E845,H845)=2,E845+H845,"")</f>
        <v>771</v>
      </c>
    </row>
    <row r="846" customFormat="false" ht="15" hidden="false" customHeight="false" outlineLevel="0" collapsed="false">
      <c r="A846" s="7" t="s">
        <v>1442</v>
      </c>
      <c r="B846" s="7" t="s">
        <v>1515</v>
      </c>
      <c r="C846" s="8" t="s">
        <v>1516</v>
      </c>
      <c r="D846" s="9" t="str">
        <f aca="false">A846&amp;"|"&amp;B846</f>
        <v>Iowa|Keokuk County</v>
      </c>
      <c r="E846" s="10" t="n">
        <v>822</v>
      </c>
      <c r="F846" s="10" t="n">
        <v>1163</v>
      </c>
      <c r="G846" s="10" t="n">
        <v>94</v>
      </c>
      <c r="H846" s="10" t="n">
        <v>12</v>
      </c>
      <c r="I846" s="10" t="n">
        <v>694</v>
      </c>
      <c r="J846" s="10" t="n">
        <v>60856</v>
      </c>
      <c r="K846" s="11" t="n">
        <v>9964</v>
      </c>
      <c r="L846" s="12" t="n">
        <f aca="false">IF(COUNT(F846,G846)=2,F846+G846,"")</f>
        <v>1257</v>
      </c>
      <c r="M846" s="12" t="n">
        <f aca="false">IF(COUNT(E846,H846)=2,E846+H846,"")</f>
        <v>834</v>
      </c>
    </row>
    <row r="847" customFormat="false" ht="15" hidden="false" customHeight="false" outlineLevel="0" collapsed="false">
      <c r="A847" s="7" t="s">
        <v>1442</v>
      </c>
      <c r="B847" s="7" t="s">
        <v>1517</v>
      </c>
      <c r="C847" s="8" t="s">
        <v>1518</v>
      </c>
      <c r="D847" s="9" t="str">
        <f aca="false">A847&amp;"|"&amp;B847</f>
        <v>Iowa|Kossuth County</v>
      </c>
      <c r="E847" s="10" t="n">
        <v>859</v>
      </c>
      <c r="F847" s="10" t="n">
        <v>1244</v>
      </c>
      <c r="G847" s="10" t="n">
        <v>98</v>
      </c>
      <c r="H847" s="10" t="n">
        <v>12</v>
      </c>
      <c r="I847" s="10" t="n">
        <v>692</v>
      </c>
      <c r="J847" s="10" t="n">
        <v>65656</v>
      </c>
      <c r="K847" s="11" t="n">
        <v>14610</v>
      </c>
      <c r="L847" s="12" t="n">
        <f aca="false">IF(COUNT(F847,G847)=2,F847+G847,"")</f>
        <v>1342</v>
      </c>
      <c r="M847" s="12" t="n">
        <f aca="false">IF(COUNT(E847,H847)=2,E847+H847,"")</f>
        <v>871</v>
      </c>
    </row>
    <row r="848" customFormat="false" ht="15" hidden="false" customHeight="false" outlineLevel="0" collapsed="false">
      <c r="A848" s="7" t="s">
        <v>1442</v>
      </c>
      <c r="B848" s="7" t="s">
        <v>135</v>
      </c>
      <c r="C848" s="8" t="s">
        <v>1519</v>
      </c>
      <c r="D848" s="9" t="str">
        <f aca="false">A848&amp;"|"&amp;B848</f>
        <v>Iowa|Lee County</v>
      </c>
      <c r="E848" s="10" t="n">
        <v>814</v>
      </c>
      <c r="F848" s="10" t="n">
        <v>1232</v>
      </c>
      <c r="G848" s="10" t="n">
        <v>93</v>
      </c>
      <c r="H848" s="10" t="n">
        <v>12</v>
      </c>
      <c r="I848" s="10" t="n">
        <v>681</v>
      </c>
      <c r="J848" s="10" t="n">
        <v>59803</v>
      </c>
      <c r="K848" s="11" t="n">
        <v>33175</v>
      </c>
      <c r="L848" s="12" t="n">
        <f aca="false">IF(COUNT(F848,G848)=2,F848+G848,"")</f>
        <v>1325</v>
      </c>
      <c r="M848" s="12" t="n">
        <f aca="false">IF(COUNT(E848,H848)=2,E848+H848,"")</f>
        <v>826</v>
      </c>
    </row>
    <row r="849" customFormat="false" ht="15" hidden="false" customHeight="false" outlineLevel="0" collapsed="false">
      <c r="A849" s="7" t="s">
        <v>1442</v>
      </c>
      <c r="B849" s="7" t="s">
        <v>1520</v>
      </c>
      <c r="C849" s="8" t="s">
        <v>1521</v>
      </c>
      <c r="D849" s="9" t="str">
        <f aca="false">A849&amp;"|"&amp;B849</f>
        <v>Iowa|Linn County</v>
      </c>
      <c r="E849" s="10" t="n">
        <v>915</v>
      </c>
      <c r="F849" s="10" t="n">
        <v>1558</v>
      </c>
      <c r="G849" s="10" t="n">
        <v>104</v>
      </c>
      <c r="H849" s="10" t="n">
        <v>12</v>
      </c>
      <c r="I849" s="10" t="n">
        <v>719</v>
      </c>
      <c r="J849" s="10" t="n">
        <v>76421</v>
      </c>
      <c r="K849" s="11" t="n">
        <v>229463</v>
      </c>
      <c r="L849" s="12" t="n">
        <f aca="false">IF(COUNT(F849,G849)=2,F849+G849,"")</f>
        <v>1662</v>
      </c>
      <c r="M849" s="12" t="n">
        <f aca="false">IF(COUNT(E849,H849)=2,E849+H849,"")</f>
        <v>927</v>
      </c>
    </row>
    <row r="850" customFormat="false" ht="15" hidden="false" customHeight="false" outlineLevel="0" collapsed="false">
      <c r="A850" s="7" t="s">
        <v>1442</v>
      </c>
      <c r="B850" s="7" t="s">
        <v>1522</v>
      </c>
      <c r="C850" s="8" t="s">
        <v>1523</v>
      </c>
      <c r="D850" s="9" t="str">
        <f aca="false">A850&amp;"|"&amp;B850</f>
        <v>Iowa|Louisa County</v>
      </c>
      <c r="E850" s="10" t="n">
        <v>797</v>
      </c>
      <c r="F850" s="10" t="n">
        <v>1270</v>
      </c>
      <c r="G850" s="10" t="n">
        <v>91</v>
      </c>
      <c r="H850" s="10" t="n">
        <v>12</v>
      </c>
      <c r="I850" s="10" t="n">
        <v>699</v>
      </c>
      <c r="J850" s="10" t="n">
        <v>80223</v>
      </c>
      <c r="K850" s="11" t="n">
        <v>10710</v>
      </c>
      <c r="L850" s="12" t="n">
        <f aca="false">IF(COUNT(F850,G850)=2,F850+G850,"")</f>
        <v>1361</v>
      </c>
      <c r="M850" s="12" t="n">
        <f aca="false">IF(COUNT(E850,H850)=2,E850+H850,"")</f>
        <v>809</v>
      </c>
    </row>
    <row r="851" customFormat="false" ht="15" hidden="false" customHeight="false" outlineLevel="0" collapsed="false">
      <c r="A851" s="7" t="s">
        <v>1442</v>
      </c>
      <c r="B851" s="7" t="s">
        <v>1524</v>
      </c>
      <c r="C851" s="8" t="s">
        <v>1525</v>
      </c>
      <c r="D851" s="9" t="str">
        <f aca="false">A851&amp;"|"&amp;B851</f>
        <v>Iowa|Lucas County</v>
      </c>
      <c r="E851" s="10" t="n">
        <v>738</v>
      </c>
      <c r="F851" s="10" t="n">
        <v>1335</v>
      </c>
      <c r="G851" s="10" t="n">
        <v>84</v>
      </c>
      <c r="H851" s="10" t="n">
        <v>12</v>
      </c>
      <c r="I851" s="10" t="n">
        <v>680</v>
      </c>
      <c r="J851" s="10" t="n">
        <v>67921</v>
      </c>
      <c r="K851" s="11" t="n">
        <v>8685</v>
      </c>
      <c r="L851" s="12" t="n">
        <f aca="false">IF(COUNT(F851,G851)=2,F851+G851,"")</f>
        <v>1419</v>
      </c>
      <c r="M851" s="12" t="n">
        <f aca="false">IF(COUNT(E851,H851)=2,E851+H851,"")</f>
        <v>750</v>
      </c>
    </row>
    <row r="852" customFormat="false" ht="15" hidden="false" customHeight="false" outlineLevel="0" collapsed="false">
      <c r="A852" s="7" t="s">
        <v>1442</v>
      </c>
      <c r="B852" s="7" t="s">
        <v>1526</v>
      </c>
      <c r="C852" s="8" t="s">
        <v>1527</v>
      </c>
      <c r="D852" s="9" t="str">
        <f aca="false">A852&amp;"|"&amp;B852</f>
        <v>Iowa|Lyon County</v>
      </c>
      <c r="E852" s="10" t="n">
        <v>802</v>
      </c>
      <c r="F852" s="10" t="n">
        <v>1360</v>
      </c>
      <c r="G852" s="10" t="n">
        <v>91</v>
      </c>
      <c r="H852" s="10" t="n">
        <v>12</v>
      </c>
      <c r="I852" s="10" t="n">
        <v>707</v>
      </c>
      <c r="J852" s="10" t="n">
        <v>72881</v>
      </c>
      <c r="K852" s="11" t="n">
        <v>12087</v>
      </c>
      <c r="L852" s="12" t="n">
        <f aca="false">IF(COUNT(F852,G852)=2,F852+G852,"")</f>
        <v>1451</v>
      </c>
      <c r="M852" s="12" t="n">
        <f aca="false">IF(COUNT(E852,H852)=2,E852+H852,"")</f>
        <v>814</v>
      </c>
    </row>
    <row r="853" customFormat="false" ht="15" hidden="false" customHeight="false" outlineLevel="0" collapsed="false">
      <c r="A853" s="7" t="s">
        <v>1442</v>
      </c>
      <c r="B853" s="7" t="s">
        <v>143</v>
      </c>
      <c r="C853" s="8" t="s">
        <v>1528</v>
      </c>
      <c r="D853" s="9" t="str">
        <f aca="false">A853&amp;"|"&amp;B853</f>
        <v>Iowa|Madison County</v>
      </c>
      <c r="E853" s="10" t="n">
        <v>938</v>
      </c>
      <c r="F853" s="10" t="n">
        <v>1776</v>
      </c>
      <c r="G853" s="10" t="n">
        <v>107</v>
      </c>
      <c r="H853" s="10" t="n">
        <v>12</v>
      </c>
      <c r="I853" s="10" t="n">
        <v>730</v>
      </c>
      <c r="J853" s="10" t="n">
        <v>89542</v>
      </c>
      <c r="K853" s="11" t="n">
        <v>16760</v>
      </c>
      <c r="L853" s="12" t="n">
        <f aca="false">IF(COUNT(F853,G853)=2,F853+G853,"")</f>
        <v>1883</v>
      </c>
      <c r="M853" s="12" t="n">
        <f aca="false">IF(COUNT(E853,H853)=2,E853+H853,"")</f>
        <v>950</v>
      </c>
    </row>
    <row r="854" customFormat="false" ht="15" hidden="false" customHeight="false" outlineLevel="0" collapsed="false">
      <c r="A854" s="7" t="s">
        <v>1442</v>
      </c>
      <c r="B854" s="7" t="s">
        <v>1529</v>
      </c>
      <c r="C854" s="8" t="s">
        <v>1530</v>
      </c>
      <c r="D854" s="9" t="str">
        <f aca="false">A854&amp;"|"&amp;B854</f>
        <v>Iowa|Mahaska County</v>
      </c>
      <c r="E854" s="10" t="n">
        <v>821</v>
      </c>
      <c r="F854" s="10" t="n">
        <v>1266</v>
      </c>
      <c r="G854" s="10" t="n">
        <v>94</v>
      </c>
      <c r="H854" s="10" t="n">
        <v>12</v>
      </c>
      <c r="I854" s="10" t="n">
        <v>681</v>
      </c>
      <c r="J854" s="10" t="n">
        <v>69019</v>
      </c>
      <c r="K854" s="11" t="n">
        <v>22045</v>
      </c>
      <c r="L854" s="12" t="n">
        <f aca="false">IF(COUNT(F854,G854)=2,F854+G854,"")</f>
        <v>1360</v>
      </c>
      <c r="M854" s="12" t="n">
        <f aca="false">IF(COUNT(E854,H854)=2,E854+H854,"")</f>
        <v>833</v>
      </c>
    </row>
    <row r="855" customFormat="false" ht="15" hidden="false" customHeight="false" outlineLevel="0" collapsed="false">
      <c r="A855" s="7" t="s">
        <v>1442</v>
      </c>
      <c r="B855" s="7" t="s">
        <v>147</v>
      </c>
      <c r="C855" s="8" t="s">
        <v>1531</v>
      </c>
      <c r="D855" s="9" t="str">
        <f aca="false">A855&amp;"|"&amp;B855</f>
        <v>Iowa|Marion County</v>
      </c>
      <c r="E855" s="10" t="n">
        <v>880</v>
      </c>
      <c r="F855" s="10" t="n">
        <v>1458</v>
      </c>
      <c r="G855" s="10" t="n">
        <v>100</v>
      </c>
      <c r="H855" s="10" t="n">
        <v>12</v>
      </c>
      <c r="I855" s="10" t="n">
        <v>703</v>
      </c>
      <c r="J855" s="10" t="n">
        <v>78059</v>
      </c>
      <c r="K855" s="11" t="n">
        <v>33551</v>
      </c>
      <c r="L855" s="12" t="n">
        <f aca="false">IF(COUNT(F855,G855)=2,F855+G855,"")</f>
        <v>1558</v>
      </c>
      <c r="M855" s="12" t="n">
        <f aca="false">IF(COUNT(E855,H855)=2,E855+H855,"")</f>
        <v>892</v>
      </c>
    </row>
    <row r="856" customFormat="false" ht="15" hidden="false" customHeight="false" outlineLevel="0" collapsed="false">
      <c r="A856" s="7" t="s">
        <v>1442</v>
      </c>
      <c r="B856" s="7" t="s">
        <v>149</v>
      </c>
      <c r="C856" s="8" t="s">
        <v>1532</v>
      </c>
      <c r="D856" s="9" t="str">
        <f aca="false">A856&amp;"|"&amp;B856</f>
        <v>Iowa|Marshall County</v>
      </c>
      <c r="E856" s="10" t="n">
        <v>860</v>
      </c>
      <c r="F856" s="10" t="n">
        <v>1257</v>
      </c>
      <c r="G856" s="10" t="n">
        <v>98</v>
      </c>
      <c r="H856" s="10" t="n">
        <v>12</v>
      </c>
      <c r="I856" s="10" t="n">
        <v>698</v>
      </c>
      <c r="J856" s="10" t="n">
        <v>72785</v>
      </c>
      <c r="K856" s="11" t="n">
        <v>39971</v>
      </c>
      <c r="L856" s="12" t="n">
        <f aca="false">IF(COUNT(F856,G856)=2,F856+G856,"")</f>
        <v>1355</v>
      </c>
      <c r="M856" s="12" t="n">
        <f aca="false">IF(COUNT(E856,H856)=2,E856+H856,"")</f>
        <v>872</v>
      </c>
    </row>
    <row r="857" customFormat="false" ht="15" hidden="false" customHeight="false" outlineLevel="0" collapsed="false">
      <c r="A857" s="7" t="s">
        <v>1442</v>
      </c>
      <c r="B857" s="7" t="s">
        <v>1533</v>
      </c>
      <c r="C857" s="8" t="s">
        <v>1534</v>
      </c>
      <c r="D857" s="9" t="str">
        <f aca="false">A857&amp;"|"&amp;B857</f>
        <v>Iowa|Mills County</v>
      </c>
      <c r="E857" s="10" t="n">
        <v>888</v>
      </c>
      <c r="F857" s="10" t="n">
        <v>1573</v>
      </c>
      <c r="G857" s="10" t="n">
        <v>101</v>
      </c>
      <c r="H857" s="10" t="n">
        <v>12</v>
      </c>
      <c r="I857" s="10" t="n">
        <v>705</v>
      </c>
      <c r="J857" s="10" t="n">
        <v>87810</v>
      </c>
      <c r="K857" s="11" t="n">
        <v>14563</v>
      </c>
      <c r="L857" s="12" t="n">
        <f aca="false">IF(COUNT(F857,G857)=2,F857+G857,"")</f>
        <v>1674</v>
      </c>
      <c r="M857" s="12" t="n">
        <f aca="false">IF(COUNT(E857,H857)=2,E857+H857,"")</f>
        <v>900</v>
      </c>
    </row>
    <row r="858" customFormat="false" ht="15" hidden="false" customHeight="false" outlineLevel="0" collapsed="false">
      <c r="A858" s="7" t="s">
        <v>1442</v>
      </c>
      <c r="B858" s="7" t="s">
        <v>963</v>
      </c>
      <c r="C858" s="8" t="s">
        <v>1535</v>
      </c>
      <c r="D858" s="9" t="str">
        <f aca="false">A858&amp;"|"&amp;B858</f>
        <v>Iowa|Mitchell County</v>
      </c>
      <c r="E858" s="10" t="n">
        <v>739</v>
      </c>
      <c r="F858" s="10" t="n">
        <v>1262</v>
      </c>
      <c r="G858" s="10" t="n">
        <v>84</v>
      </c>
      <c r="H858" s="10" t="n">
        <v>12</v>
      </c>
      <c r="I858" s="10" t="n">
        <v>667</v>
      </c>
      <c r="J858" s="10" t="n">
        <v>68704</v>
      </c>
      <c r="K858" s="11" t="n">
        <v>10548</v>
      </c>
      <c r="L858" s="12" t="n">
        <f aca="false">IF(COUNT(F858,G858)=2,F858+G858,"")</f>
        <v>1346</v>
      </c>
      <c r="M858" s="12" t="n">
        <f aca="false">IF(COUNT(E858,H858)=2,E858+H858,"")</f>
        <v>751</v>
      </c>
    </row>
    <row r="859" customFormat="false" ht="15" hidden="false" customHeight="false" outlineLevel="0" collapsed="false">
      <c r="A859" s="7" t="s">
        <v>1442</v>
      </c>
      <c r="B859" s="7" t="s">
        <v>1536</v>
      </c>
      <c r="C859" s="8" t="s">
        <v>1537</v>
      </c>
      <c r="D859" s="9" t="str">
        <f aca="false">A859&amp;"|"&amp;B859</f>
        <v>Iowa|Monona County</v>
      </c>
      <c r="E859" s="10" t="n">
        <v>795</v>
      </c>
      <c r="F859" s="10" t="n">
        <v>1136</v>
      </c>
      <c r="G859" s="10" t="n">
        <v>91</v>
      </c>
      <c r="H859" s="10" t="n">
        <v>12</v>
      </c>
      <c r="I859" s="10" t="n">
        <v>698</v>
      </c>
      <c r="J859" s="10" t="n">
        <v>62944</v>
      </c>
      <c r="K859" s="11" t="n">
        <v>8619</v>
      </c>
      <c r="L859" s="12" t="n">
        <f aca="false">IF(COUNT(F859,G859)=2,F859+G859,"")</f>
        <v>1227</v>
      </c>
      <c r="M859" s="12" t="n">
        <f aca="false">IF(COUNT(E859,H859)=2,E859+H859,"")</f>
        <v>807</v>
      </c>
    </row>
    <row r="860" customFormat="false" ht="15" hidden="false" customHeight="false" outlineLevel="0" collapsed="false">
      <c r="A860" s="7" t="s">
        <v>1442</v>
      </c>
      <c r="B860" s="7" t="s">
        <v>153</v>
      </c>
      <c r="C860" s="8" t="s">
        <v>1538</v>
      </c>
      <c r="D860" s="9" t="str">
        <f aca="false">A860&amp;"|"&amp;B860</f>
        <v>Iowa|Monroe County</v>
      </c>
      <c r="E860" s="10" t="n">
        <v>787</v>
      </c>
      <c r="F860" s="10" t="n">
        <v>1176</v>
      </c>
      <c r="G860" s="10" t="n">
        <v>90</v>
      </c>
      <c r="H860" s="10" t="n">
        <v>12</v>
      </c>
      <c r="I860" s="10" t="n">
        <v>672</v>
      </c>
      <c r="J860" s="10" t="n">
        <v>72518</v>
      </c>
      <c r="K860" s="11" t="n">
        <v>7546</v>
      </c>
      <c r="L860" s="12" t="n">
        <f aca="false">IF(COUNT(F860,G860)=2,F860+G860,"")</f>
        <v>1266</v>
      </c>
      <c r="M860" s="12" t="n">
        <f aca="false">IF(COUNT(E860,H860)=2,E860+H860,"")</f>
        <v>799</v>
      </c>
    </row>
    <row r="861" customFormat="false" ht="15" hidden="false" customHeight="false" outlineLevel="0" collapsed="false">
      <c r="A861" s="7" t="s">
        <v>1442</v>
      </c>
      <c r="B861" s="7" t="s">
        <v>155</v>
      </c>
      <c r="C861" s="8" t="s">
        <v>1539</v>
      </c>
      <c r="D861" s="9" t="str">
        <f aca="false">A861&amp;"|"&amp;B861</f>
        <v>Iowa|Montgomery County</v>
      </c>
      <c r="E861" s="10" t="n">
        <v>782</v>
      </c>
      <c r="F861" s="10" t="n">
        <v>1045</v>
      </c>
      <c r="G861" s="10" t="n">
        <v>89</v>
      </c>
      <c r="H861" s="10" t="n">
        <v>12</v>
      </c>
      <c r="I861" s="10" t="n">
        <v>665</v>
      </c>
      <c r="J861" s="10" t="n">
        <v>63190</v>
      </c>
      <c r="K861" s="11" t="n">
        <v>10254</v>
      </c>
      <c r="L861" s="12" t="n">
        <f aca="false">IF(COUNT(F861,G861)=2,F861+G861,"")</f>
        <v>1134</v>
      </c>
      <c r="M861" s="12" t="n">
        <f aca="false">IF(COUNT(E861,H861)=2,E861+H861,"")</f>
        <v>794</v>
      </c>
    </row>
    <row r="862" customFormat="false" ht="15" hidden="false" customHeight="false" outlineLevel="0" collapsed="false">
      <c r="A862" s="7" t="s">
        <v>1442</v>
      </c>
      <c r="B862" s="7" t="s">
        <v>1540</v>
      </c>
      <c r="C862" s="8" t="s">
        <v>1541</v>
      </c>
      <c r="D862" s="9" t="str">
        <f aca="false">A862&amp;"|"&amp;B862</f>
        <v>Iowa|Muscatine County</v>
      </c>
      <c r="E862" s="10" t="n">
        <v>966</v>
      </c>
      <c r="F862" s="10" t="n">
        <v>1422</v>
      </c>
      <c r="G862" s="10" t="n">
        <v>110</v>
      </c>
      <c r="H862" s="10" t="n">
        <v>12</v>
      </c>
      <c r="I862" s="10" t="n">
        <v>724</v>
      </c>
      <c r="J862" s="10" t="n">
        <v>69512</v>
      </c>
      <c r="K862" s="11" t="n">
        <v>42735</v>
      </c>
      <c r="L862" s="12" t="n">
        <f aca="false">IF(COUNT(F862,G862)=2,F862+G862,"")</f>
        <v>1532</v>
      </c>
      <c r="M862" s="12" t="n">
        <f aca="false">IF(COUNT(E862,H862)=2,E862+H862,"")</f>
        <v>978</v>
      </c>
    </row>
    <row r="863" customFormat="false" ht="15" hidden="false" customHeight="false" outlineLevel="0" collapsed="false">
      <c r="A863" s="7" t="s">
        <v>1442</v>
      </c>
      <c r="B863" s="7" t="s">
        <v>1542</v>
      </c>
      <c r="C863" s="8" t="s">
        <v>1543</v>
      </c>
      <c r="D863" s="9" t="str">
        <f aca="false">A863&amp;"|"&amp;B863</f>
        <v>Iowa|O'Brien County</v>
      </c>
      <c r="E863" s="10" t="n">
        <v>770</v>
      </c>
      <c r="F863" s="10" t="n">
        <v>1296</v>
      </c>
      <c r="G863" s="10" t="n">
        <v>88</v>
      </c>
      <c r="H863" s="10" t="n">
        <v>12</v>
      </c>
      <c r="I863" s="10" t="n">
        <v>660</v>
      </c>
      <c r="J863" s="10" t="n">
        <v>68216</v>
      </c>
      <c r="K863" s="11" t="n">
        <v>14103</v>
      </c>
      <c r="L863" s="12" t="n">
        <f aca="false">IF(COUNT(F863,G863)=2,F863+G863,"")</f>
        <v>1384</v>
      </c>
      <c r="M863" s="12" t="n">
        <f aca="false">IF(COUNT(E863,H863)=2,E863+H863,"")</f>
        <v>782</v>
      </c>
    </row>
    <row r="864" customFormat="false" ht="15" hidden="false" customHeight="false" outlineLevel="0" collapsed="false">
      <c r="A864" s="7" t="s">
        <v>1442</v>
      </c>
      <c r="B864" s="7" t="s">
        <v>760</v>
      </c>
      <c r="C864" s="8" t="s">
        <v>1544</v>
      </c>
      <c r="D864" s="9" t="str">
        <f aca="false">A864&amp;"|"&amp;B864</f>
        <v>Iowa|Osceola County</v>
      </c>
      <c r="E864" s="10" t="n">
        <v>796</v>
      </c>
      <c r="F864" s="10" t="n">
        <v>1229</v>
      </c>
      <c r="G864" s="10" t="n">
        <v>91</v>
      </c>
      <c r="H864" s="10" t="n">
        <v>12</v>
      </c>
      <c r="I864" s="10" t="n">
        <v>689</v>
      </c>
      <c r="J864" s="10" t="n">
        <v>69138</v>
      </c>
      <c r="K864" s="11" t="n">
        <v>6114</v>
      </c>
      <c r="L864" s="12" t="n">
        <f aca="false">IF(COUNT(F864,G864)=2,F864+G864,"")</f>
        <v>1320</v>
      </c>
      <c r="M864" s="12" t="n">
        <f aca="false">IF(COUNT(E864,H864)=2,E864+H864,"")</f>
        <v>808</v>
      </c>
    </row>
    <row r="865" customFormat="false" ht="15" hidden="false" customHeight="false" outlineLevel="0" collapsed="false">
      <c r="A865" s="7" t="s">
        <v>1442</v>
      </c>
      <c r="B865" s="7" t="s">
        <v>1545</v>
      </c>
      <c r="C865" s="8" t="s">
        <v>1546</v>
      </c>
      <c r="D865" s="9" t="str">
        <f aca="false">A865&amp;"|"&amp;B865</f>
        <v>Iowa|Page County</v>
      </c>
      <c r="E865" s="10" t="n">
        <v>731</v>
      </c>
      <c r="F865" s="10" t="n">
        <v>1131</v>
      </c>
      <c r="G865" s="10" t="n">
        <v>83</v>
      </c>
      <c r="H865" s="10" t="n">
        <v>12</v>
      </c>
      <c r="I865" s="10" t="n">
        <v>670</v>
      </c>
      <c r="J865" s="10" t="n">
        <v>57752</v>
      </c>
      <c r="K865" s="11" t="n">
        <v>15168</v>
      </c>
      <c r="L865" s="12" t="n">
        <f aca="false">IF(COUNT(F865,G865)=2,F865+G865,"")</f>
        <v>1214</v>
      </c>
      <c r="M865" s="12" t="n">
        <f aca="false">IF(COUNT(E865,H865)=2,E865+H865,"")</f>
        <v>743</v>
      </c>
    </row>
    <row r="866" customFormat="false" ht="15" hidden="false" customHeight="false" outlineLevel="0" collapsed="false">
      <c r="A866" s="7" t="s">
        <v>1442</v>
      </c>
      <c r="B866" s="7" t="s">
        <v>1547</v>
      </c>
      <c r="C866" s="8" t="s">
        <v>1548</v>
      </c>
      <c r="D866" s="9" t="str">
        <f aca="false">A866&amp;"|"&amp;B866</f>
        <v>Iowa|Palo Alto County</v>
      </c>
      <c r="E866" s="10" t="n">
        <v>599</v>
      </c>
      <c r="F866" s="10" t="n">
        <v>1169</v>
      </c>
      <c r="G866" s="10" t="n">
        <v>74</v>
      </c>
      <c r="H866" s="10" t="n">
        <v>12</v>
      </c>
      <c r="I866" s="10" t="n">
        <v>645</v>
      </c>
      <c r="J866" s="10" t="n">
        <v>68963</v>
      </c>
      <c r="K866" s="11" t="n">
        <v>8902</v>
      </c>
      <c r="L866" s="12" t="n">
        <f aca="false">IF(COUNT(F866,G866)=2,F866+G866,"")</f>
        <v>1243</v>
      </c>
      <c r="M866" s="12" t="n">
        <f aca="false">IF(COUNT(E866,H866)=2,E866+H866,"")</f>
        <v>611</v>
      </c>
    </row>
    <row r="867" customFormat="false" ht="15" hidden="false" customHeight="false" outlineLevel="0" collapsed="false">
      <c r="A867" s="7" t="s">
        <v>1442</v>
      </c>
      <c r="B867" s="7" t="s">
        <v>1549</v>
      </c>
      <c r="C867" s="8" t="s">
        <v>1550</v>
      </c>
      <c r="D867" s="9" t="str">
        <f aca="false">A867&amp;"|"&amp;B867</f>
        <v>Iowa|Plymouth County</v>
      </c>
      <c r="E867" s="10" t="n">
        <v>865</v>
      </c>
      <c r="F867" s="10" t="n">
        <v>1418</v>
      </c>
      <c r="G867" s="10" t="n">
        <v>99</v>
      </c>
      <c r="H867" s="10" t="n">
        <v>12</v>
      </c>
      <c r="I867" s="10" t="n">
        <v>697</v>
      </c>
      <c r="J867" s="10" t="n">
        <v>81600</v>
      </c>
      <c r="K867" s="11" t="n">
        <v>25699</v>
      </c>
      <c r="L867" s="12" t="n">
        <f aca="false">IF(COUNT(F867,G867)=2,F867+G867,"")</f>
        <v>1517</v>
      </c>
      <c r="M867" s="12" t="n">
        <f aca="false">IF(COUNT(E867,H867)=2,E867+H867,"")</f>
        <v>877</v>
      </c>
    </row>
    <row r="868" customFormat="false" ht="15" hidden="false" customHeight="false" outlineLevel="0" collapsed="false">
      <c r="A868" s="7" t="s">
        <v>1442</v>
      </c>
      <c r="B868" s="7" t="s">
        <v>1551</v>
      </c>
      <c r="C868" s="8" t="s">
        <v>1552</v>
      </c>
      <c r="D868" s="9" t="str">
        <f aca="false">A868&amp;"|"&amp;B868</f>
        <v>Iowa|Pocahontas County</v>
      </c>
      <c r="E868" s="10" t="n">
        <v>743</v>
      </c>
      <c r="F868" s="10" t="n">
        <v>1171</v>
      </c>
      <c r="G868" s="10" t="n">
        <v>85</v>
      </c>
      <c r="H868" s="10" t="n">
        <v>12</v>
      </c>
      <c r="I868" s="10" t="n">
        <v>692</v>
      </c>
      <c r="J868" s="10" t="n">
        <v>63423</v>
      </c>
      <c r="K868" s="11" t="n">
        <v>7040</v>
      </c>
      <c r="L868" s="12" t="n">
        <f aca="false">IF(COUNT(F868,G868)=2,F868+G868,"")</f>
        <v>1256</v>
      </c>
      <c r="M868" s="12" t="n">
        <f aca="false">IF(COUNT(E868,H868)=2,E868+H868,"")</f>
        <v>755</v>
      </c>
    </row>
    <row r="869" customFormat="false" ht="15" hidden="false" customHeight="false" outlineLevel="0" collapsed="false">
      <c r="A869" s="7" t="s">
        <v>1442</v>
      </c>
      <c r="B869" s="7" t="s">
        <v>378</v>
      </c>
      <c r="C869" s="8" t="s">
        <v>1553</v>
      </c>
      <c r="D869" s="9" t="str">
        <f aca="false">A869&amp;"|"&amp;B869</f>
        <v>Iowa|Polk County</v>
      </c>
      <c r="E869" s="10" t="n">
        <v>1113</v>
      </c>
      <c r="F869" s="10" t="n">
        <v>1704</v>
      </c>
      <c r="G869" s="10" t="n">
        <v>127</v>
      </c>
      <c r="H869" s="10" t="n">
        <v>12</v>
      </c>
      <c r="I869" s="10" t="n">
        <v>768</v>
      </c>
      <c r="J869" s="10" t="n">
        <v>81621</v>
      </c>
      <c r="K869" s="11" t="n">
        <v>497441</v>
      </c>
      <c r="L869" s="12" t="n">
        <f aca="false">IF(COUNT(F869,G869)=2,F869+G869,"")</f>
        <v>1831</v>
      </c>
      <c r="M869" s="12" t="n">
        <f aca="false">IF(COUNT(E869,H869)=2,E869+H869,"")</f>
        <v>1125</v>
      </c>
    </row>
    <row r="870" customFormat="false" ht="15" hidden="false" customHeight="false" outlineLevel="0" collapsed="false">
      <c r="A870" s="7" t="s">
        <v>1442</v>
      </c>
      <c r="B870" s="7" t="s">
        <v>1554</v>
      </c>
      <c r="C870" s="8" t="s">
        <v>1555</v>
      </c>
      <c r="D870" s="9" t="str">
        <f aca="false">A870&amp;"|"&amp;B870</f>
        <v>Iowa|Pottawattamie County</v>
      </c>
      <c r="E870" s="10" t="n">
        <v>970</v>
      </c>
      <c r="F870" s="10" t="n">
        <v>1464</v>
      </c>
      <c r="G870" s="10" t="n">
        <v>111</v>
      </c>
      <c r="H870" s="10" t="n">
        <v>12</v>
      </c>
      <c r="I870" s="10" t="n">
        <v>730</v>
      </c>
      <c r="J870" s="10" t="n">
        <v>71446</v>
      </c>
      <c r="K870" s="11" t="n">
        <v>93407</v>
      </c>
      <c r="L870" s="12" t="n">
        <f aca="false">IF(COUNT(F870,G870)=2,F870+G870,"")</f>
        <v>1575</v>
      </c>
      <c r="M870" s="12" t="n">
        <f aca="false">IF(COUNT(E870,H870)=2,E870+H870,"")</f>
        <v>982</v>
      </c>
    </row>
    <row r="871" customFormat="false" ht="15" hidden="false" customHeight="false" outlineLevel="0" collapsed="false">
      <c r="A871" s="7" t="s">
        <v>1442</v>
      </c>
      <c r="B871" s="7" t="s">
        <v>1556</v>
      </c>
      <c r="C871" s="8" t="s">
        <v>1557</v>
      </c>
      <c r="D871" s="9" t="str">
        <f aca="false">A871&amp;"|"&amp;B871</f>
        <v>Iowa|Poweshiek County</v>
      </c>
      <c r="E871" s="10" t="n">
        <v>864</v>
      </c>
      <c r="F871" s="10" t="n">
        <v>1519</v>
      </c>
      <c r="G871" s="10" t="n">
        <v>98</v>
      </c>
      <c r="H871" s="10" t="n">
        <v>12</v>
      </c>
      <c r="I871" s="10" t="n">
        <v>700</v>
      </c>
      <c r="J871" s="10" t="n">
        <v>64837</v>
      </c>
      <c r="K871" s="11" t="n">
        <v>18582</v>
      </c>
      <c r="L871" s="12" t="n">
        <f aca="false">IF(COUNT(F871,G871)=2,F871+G871,"")</f>
        <v>1617</v>
      </c>
      <c r="M871" s="12" t="n">
        <f aca="false">IF(COUNT(E871,H871)=2,E871+H871,"")</f>
        <v>876</v>
      </c>
    </row>
    <row r="872" customFormat="false" ht="15" hidden="false" customHeight="false" outlineLevel="0" collapsed="false">
      <c r="A872" s="7" t="s">
        <v>1442</v>
      </c>
      <c r="B872" s="7" t="s">
        <v>1558</v>
      </c>
      <c r="C872" s="8" t="s">
        <v>1559</v>
      </c>
      <c r="D872" s="9" t="str">
        <f aca="false">A872&amp;"|"&amp;B872</f>
        <v>Iowa|Ringgold County</v>
      </c>
      <c r="E872" s="10" t="n">
        <v>745</v>
      </c>
      <c r="F872" s="10" t="n">
        <v>1607</v>
      </c>
      <c r="G872" s="10" t="n">
        <v>85</v>
      </c>
      <c r="H872" s="10" t="n">
        <v>12</v>
      </c>
      <c r="I872" s="10" t="n">
        <v>684</v>
      </c>
      <c r="J872" s="10" t="n">
        <v>69821</v>
      </c>
      <c r="K872" s="11" t="n">
        <v>4664</v>
      </c>
      <c r="L872" s="12" t="n">
        <f aca="false">IF(COUNT(F872,G872)=2,F872+G872,"")</f>
        <v>1692</v>
      </c>
      <c r="M872" s="12" t="n">
        <f aca="false">IF(COUNT(E872,H872)=2,E872+H872,"")</f>
        <v>757</v>
      </c>
    </row>
    <row r="873" customFormat="false" ht="15" hidden="false" customHeight="false" outlineLevel="0" collapsed="false">
      <c r="A873" s="7" t="s">
        <v>1442</v>
      </c>
      <c r="B873" s="7" t="s">
        <v>1560</v>
      </c>
      <c r="C873" s="8" t="s">
        <v>1561</v>
      </c>
      <c r="D873" s="9" t="str">
        <f aca="false">A873&amp;"|"&amp;B873</f>
        <v>Iowa|Sac County</v>
      </c>
      <c r="E873" s="10" t="n">
        <v>643</v>
      </c>
      <c r="F873" s="10" t="n">
        <v>1179</v>
      </c>
      <c r="G873" s="10" t="n">
        <v>74</v>
      </c>
      <c r="H873" s="10" t="n">
        <v>12</v>
      </c>
      <c r="I873" s="10" t="n">
        <v>664</v>
      </c>
      <c r="J873" s="10" t="n">
        <v>70991</v>
      </c>
      <c r="K873" s="11" t="n">
        <v>9759</v>
      </c>
      <c r="L873" s="12" t="n">
        <f aca="false">IF(COUNT(F873,G873)=2,F873+G873,"")</f>
        <v>1253</v>
      </c>
      <c r="M873" s="12" t="n">
        <f aca="false">IF(COUNT(E873,H873)=2,E873+H873,"")</f>
        <v>655</v>
      </c>
    </row>
    <row r="874" customFormat="false" ht="15" hidden="false" customHeight="false" outlineLevel="0" collapsed="false">
      <c r="A874" s="7" t="s">
        <v>1442</v>
      </c>
      <c r="B874" s="7" t="s">
        <v>389</v>
      </c>
      <c r="C874" s="8" t="s">
        <v>1562</v>
      </c>
      <c r="D874" s="9" t="str">
        <f aca="false">A874&amp;"|"&amp;B874</f>
        <v>Iowa|Scott County</v>
      </c>
      <c r="E874" s="10" t="n">
        <v>958</v>
      </c>
      <c r="F874" s="10" t="n">
        <v>1538</v>
      </c>
      <c r="G874" s="10" t="n">
        <v>109</v>
      </c>
      <c r="H874" s="10" t="n">
        <v>12</v>
      </c>
      <c r="I874" s="10" t="n">
        <v>729</v>
      </c>
      <c r="J874" s="10" t="n">
        <v>76363</v>
      </c>
      <c r="K874" s="11" t="n">
        <v>174302</v>
      </c>
      <c r="L874" s="12" t="n">
        <f aca="false">IF(COUNT(F874,G874)=2,F874+G874,"")</f>
        <v>1647</v>
      </c>
      <c r="M874" s="12" t="n">
        <f aca="false">IF(COUNT(E874,H874)=2,E874+H874,"")</f>
        <v>970</v>
      </c>
    </row>
    <row r="875" customFormat="false" ht="15" hidden="false" customHeight="false" outlineLevel="0" collapsed="false">
      <c r="A875" s="7" t="s">
        <v>1442</v>
      </c>
      <c r="B875" s="7" t="s">
        <v>169</v>
      </c>
      <c r="C875" s="8" t="s">
        <v>1563</v>
      </c>
      <c r="D875" s="9" t="str">
        <f aca="false">A875&amp;"|"&amp;B875</f>
        <v>Iowa|Shelby County</v>
      </c>
      <c r="E875" s="10" t="n">
        <v>810</v>
      </c>
      <c r="F875" s="10" t="n">
        <v>1314</v>
      </c>
      <c r="G875" s="10" t="n">
        <v>92</v>
      </c>
      <c r="H875" s="10" t="n">
        <v>12</v>
      </c>
      <c r="I875" s="10" t="n">
        <v>710</v>
      </c>
      <c r="J875" s="10" t="n">
        <v>67690</v>
      </c>
      <c r="K875" s="11" t="n">
        <v>11757</v>
      </c>
      <c r="L875" s="12" t="n">
        <f aca="false">IF(COUNT(F875,G875)=2,F875+G875,"")</f>
        <v>1406</v>
      </c>
      <c r="M875" s="12" t="n">
        <f aca="false">IF(COUNT(E875,H875)=2,E875+H875,"")</f>
        <v>822</v>
      </c>
    </row>
    <row r="876" customFormat="false" ht="15" hidden="false" customHeight="false" outlineLevel="0" collapsed="false">
      <c r="A876" s="7" t="s">
        <v>1442</v>
      </c>
      <c r="B876" s="7" t="s">
        <v>1564</v>
      </c>
      <c r="C876" s="8" t="s">
        <v>1565</v>
      </c>
      <c r="D876" s="9" t="str">
        <f aca="false">A876&amp;"|"&amp;B876</f>
        <v>Iowa|Sioux County</v>
      </c>
      <c r="E876" s="10" t="n">
        <v>888</v>
      </c>
      <c r="F876" s="10" t="n">
        <v>1555</v>
      </c>
      <c r="G876" s="10" t="n">
        <v>101</v>
      </c>
      <c r="H876" s="10" t="n">
        <v>12</v>
      </c>
      <c r="I876" s="10" t="n">
        <v>692</v>
      </c>
      <c r="J876" s="10" t="n">
        <v>84736</v>
      </c>
      <c r="K876" s="11" t="n">
        <v>35984</v>
      </c>
      <c r="L876" s="12" t="n">
        <f aca="false">IF(COUNT(F876,G876)=2,F876+G876,"")</f>
        <v>1656</v>
      </c>
      <c r="M876" s="12" t="n">
        <f aca="false">IF(COUNT(E876,H876)=2,E876+H876,"")</f>
        <v>900</v>
      </c>
    </row>
    <row r="877" customFormat="false" ht="15" hidden="false" customHeight="false" outlineLevel="0" collapsed="false">
      <c r="A877" s="7" t="s">
        <v>1442</v>
      </c>
      <c r="B877" s="7" t="s">
        <v>1566</v>
      </c>
      <c r="C877" s="8" t="s">
        <v>1567</v>
      </c>
      <c r="D877" s="9" t="str">
        <f aca="false">A877&amp;"|"&amp;B877</f>
        <v>Iowa|Story County</v>
      </c>
      <c r="E877" s="10" t="n">
        <v>1019</v>
      </c>
      <c r="F877" s="10" t="n">
        <v>1685</v>
      </c>
      <c r="G877" s="10" t="n">
        <v>116</v>
      </c>
      <c r="H877" s="10" t="n">
        <v>12</v>
      </c>
      <c r="I877" s="10" t="n">
        <v>738</v>
      </c>
      <c r="J877" s="10" t="n">
        <v>69006</v>
      </c>
      <c r="K877" s="11" t="n">
        <v>98592</v>
      </c>
      <c r="L877" s="12" t="n">
        <f aca="false">IF(COUNT(F877,G877)=2,F877+G877,"")</f>
        <v>1801</v>
      </c>
      <c r="M877" s="12" t="n">
        <f aca="false">IF(COUNT(E877,H877)=2,E877+H877,"")</f>
        <v>1031</v>
      </c>
    </row>
    <row r="878" customFormat="false" ht="15" hidden="false" customHeight="false" outlineLevel="0" collapsed="false">
      <c r="A878" s="7" t="s">
        <v>1442</v>
      </c>
      <c r="B878" s="7" t="s">
        <v>1568</v>
      </c>
      <c r="C878" s="8" t="s">
        <v>1569</v>
      </c>
      <c r="D878" s="9" t="str">
        <f aca="false">A878&amp;"|"&amp;B878</f>
        <v>Iowa|Tama County</v>
      </c>
      <c r="E878" s="10" t="n">
        <v>865</v>
      </c>
      <c r="F878" s="10" t="n">
        <v>1314</v>
      </c>
      <c r="G878" s="10" t="n">
        <v>99</v>
      </c>
      <c r="H878" s="10" t="n">
        <v>12</v>
      </c>
      <c r="I878" s="10" t="n">
        <v>719</v>
      </c>
      <c r="J878" s="10" t="n">
        <v>67955</v>
      </c>
      <c r="K878" s="11" t="n">
        <v>16982</v>
      </c>
      <c r="L878" s="12" t="n">
        <f aca="false">IF(COUNT(F878,G878)=2,F878+G878,"")</f>
        <v>1413</v>
      </c>
      <c r="M878" s="12" t="n">
        <f aca="false">IF(COUNT(E878,H878)=2,E878+H878,"")</f>
        <v>877</v>
      </c>
    </row>
    <row r="879" customFormat="false" ht="15" hidden="false" customHeight="false" outlineLevel="0" collapsed="false">
      <c r="A879" s="7" t="s">
        <v>1442</v>
      </c>
      <c r="B879" s="7" t="s">
        <v>784</v>
      </c>
      <c r="C879" s="8" t="s">
        <v>1570</v>
      </c>
      <c r="D879" s="9" t="str">
        <f aca="false">A879&amp;"|"&amp;B879</f>
        <v>Iowa|Taylor County</v>
      </c>
      <c r="E879" s="10" t="n">
        <v>707</v>
      </c>
      <c r="F879" s="10" t="n">
        <v>1146</v>
      </c>
      <c r="G879" s="10" t="n">
        <v>81</v>
      </c>
      <c r="H879" s="10" t="n">
        <v>12</v>
      </c>
      <c r="I879" s="10" t="n">
        <v>667</v>
      </c>
      <c r="J879" s="10" t="n">
        <v>67279</v>
      </c>
      <c r="K879" s="11" t="n">
        <v>5901</v>
      </c>
      <c r="L879" s="12" t="n">
        <f aca="false">IF(COUNT(F879,G879)=2,F879+G879,"")</f>
        <v>1227</v>
      </c>
      <c r="M879" s="12" t="n">
        <f aca="false">IF(COUNT(E879,H879)=2,E879+H879,"")</f>
        <v>719</v>
      </c>
    </row>
    <row r="880" customFormat="false" ht="15" hidden="false" customHeight="false" outlineLevel="0" collapsed="false">
      <c r="A880" s="7" t="s">
        <v>1442</v>
      </c>
      <c r="B880" s="7" t="s">
        <v>403</v>
      </c>
      <c r="C880" s="8" t="s">
        <v>1571</v>
      </c>
      <c r="D880" s="9" t="str">
        <f aca="false">A880&amp;"|"&amp;B880</f>
        <v>Iowa|Union County</v>
      </c>
      <c r="E880" s="10" t="n">
        <v>683</v>
      </c>
      <c r="F880" s="10" t="n">
        <v>1179</v>
      </c>
      <c r="G880" s="10" t="n">
        <v>78</v>
      </c>
      <c r="H880" s="10" t="n">
        <v>12</v>
      </c>
      <c r="I880" s="10" t="n">
        <v>662</v>
      </c>
      <c r="J880" s="10" t="n">
        <v>56813</v>
      </c>
      <c r="K880" s="11" t="n">
        <v>12038</v>
      </c>
      <c r="L880" s="12" t="n">
        <f aca="false">IF(COUNT(F880,G880)=2,F880+G880,"")</f>
        <v>1257</v>
      </c>
      <c r="M880" s="12" t="n">
        <f aca="false">IF(COUNT(E880,H880)=2,E880+H880,"")</f>
        <v>695</v>
      </c>
    </row>
    <row r="881" customFormat="false" ht="15" hidden="false" customHeight="false" outlineLevel="0" collapsed="false">
      <c r="A881" s="7" t="s">
        <v>1442</v>
      </c>
      <c r="B881" s="7" t="s">
        <v>405</v>
      </c>
      <c r="C881" s="8" t="s">
        <v>1572</v>
      </c>
      <c r="D881" s="9" t="str">
        <f aca="false">A881&amp;"|"&amp;B881</f>
        <v>Iowa|Van Buren County</v>
      </c>
      <c r="E881" s="10" t="n">
        <v>686</v>
      </c>
      <c r="F881" s="10" t="n">
        <v>1314</v>
      </c>
      <c r="G881" s="10" t="n">
        <v>78</v>
      </c>
      <c r="H881" s="10" t="n">
        <v>12</v>
      </c>
      <c r="I881" s="10" t="n">
        <v>671</v>
      </c>
      <c r="J881" s="10" t="n">
        <v>60183</v>
      </c>
      <c r="K881" s="11" t="n">
        <v>7236</v>
      </c>
      <c r="L881" s="12" t="n">
        <f aca="false">IF(COUNT(F881,G881)=2,F881+G881,"")</f>
        <v>1392</v>
      </c>
      <c r="M881" s="12" t="n">
        <f aca="false">IF(COUNT(E881,H881)=2,E881+H881,"")</f>
        <v>698</v>
      </c>
    </row>
    <row r="882" customFormat="false" ht="15" hidden="false" customHeight="false" outlineLevel="0" collapsed="false">
      <c r="A882" s="7" t="s">
        <v>1442</v>
      </c>
      <c r="B882" s="7" t="s">
        <v>1573</v>
      </c>
      <c r="C882" s="8" t="s">
        <v>1574</v>
      </c>
      <c r="D882" s="9" t="str">
        <f aca="false">A882&amp;"|"&amp;B882</f>
        <v>Iowa|Wapello County</v>
      </c>
      <c r="E882" s="10" t="n">
        <v>950</v>
      </c>
      <c r="F882" s="10" t="n">
        <v>1183</v>
      </c>
      <c r="G882" s="10" t="n">
        <v>108</v>
      </c>
      <c r="H882" s="10" t="n">
        <v>12</v>
      </c>
      <c r="I882" s="10" t="n">
        <v>713</v>
      </c>
      <c r="J882" s="10" t="n">
        <v>60034</v>
      </c>
      <c r="K882" s="11" t="n">
        <v>35265</v>
      </c>
      <c r="L882" s="12" t="n">
        <f aca="false">IF(COUNT(F882,G882)=2,F882+G882,"")</f>
        <v>1291</v>
      </c>
      <c r="M882" s="12" t="n">
        <f aca="false">IF(COUNT(E882,H882)=2,E882+H882,"")</f>
        <v>962</v>
      </c>
    </row>
    <row r="883" customFormat="false" ht="15" hidden="false" customHeight="false" outlineLevel="0" collapsed="false">
      <c r="A883" s="7" t="s">
        <v>1442</v>
      </c>
      <c r="B883" s="7" t="s">
        <v>1043</v>
      </c>
      <c r="C883" s="8" t="s">
        <v>1575</v>
      </c>
      <c r="D883" s="9" t="str">
        <f aca="false">A883&amp;"|"&amp;B883</f>
        <v>Iowa|Warren County</v>
      </c>
      <c r="E883" s="10" t="n">
        <v>975</v>
      </c>
      <c r="F883" s="10" t="n">
        <v>1735</v>
      </c>
      <c r="G883" s="10" t="n">
        <v>111</v>
      </c>
      <c r="H883" s="10" t="n">
        <v>12</v>
      </c>
      <c r="I883" s="10" t="n">
        <v>734</v>
      </c>
      <c r="J883" s="10" t="n">
        <v>92990</v>
      </c>
      <c r="K883" s="11" t="n">
        <v>53484</v>
      </c>
      <c r="L883" s="12" t="n">
        <f aca="false">IF(COUNT(F883,G883)=2,F883+G883,"")</f>
        <v>1846</v>
      </c>
      <c r="M883" s="12" t="n">
        <f aca="false">IF(COUNT(E883,H883)=2,E883+H883,"")</f>
        <v>987</v>
      </c>
    </row>
    <row r="884" customFormat="false" ht="15" hidden="false" customHeight="false" outlineLevel="0" collapsed="false">
      <c r="A884" s="7" t="s">
        <v>1442</v>
      </c>
      <c r="B884" s="7" t="s">
        <v>183</v>
      </c>
      <c r="C884" s="8" t="s">
        <v>1576</v>
      </c>
      <c r="D884" s="9" t="str">
        <f aca="false">A884&amp;"|"&amp;B884</f>
        <v>Iowa|Washington County</v>
      </c>
      <c r="E884" s="10" t="n">
        <v>862</v>
      </c>
      <c r="F884" s="10" t="n">
        <v>1539</v>
      </c>
      <c r="G884" s="10" t="n">
        <v>98</v>
      </c>
      <c r="H884" s="10" t="n">
        <v>12</v>
      </c>
      <c r="I884" s="10" t="n">
        <v>703</v>
      </c>
      <c r="J884" s="10" t="n">
        <v>71339</v>
      </c>
      <c r="K884" s="11" t="n">
        <v>22539</v>
      </c>
      <c r="L884" s="12" t="n">
        <f aca="false">IF(COUNT(F884,G884)=2,F884+G884,"")</f>
        <v>1637</v>
      </c>
      <c r="M884" s="12" t="n">
        <f aca="false">IF(COUNT(E884,H884)=2,E884+H884,"")</f>
        <v>874</v>
      </c>
    </row>
    <row r="885" customFormat="false" ht="15" hidden="false" customHeight="false" outlineLevel="0" collapsed="false">
      <c r="A885" s="7" t="s">
        <v>1442</v>
      </c>
      <c r="B885" s="7" t="s">
        <v>1046</v>
      </c>
      <c r="C885" s="8" t="s">
        <v>1577</v>
      </c>
      <c r="D885" s="9" t="str">
        <f aca="false">A885&amp;"|"&amp;B885</f>
        <v>Iowa|Wayne County</v>
      </c>
      <c r="E885" s="10" t="n">
        <v>660</v>
      </c>
      <c r="F885" s="10" t="n">
        <v>1145</v>
      </c>
      <c r="G885" s="10" t="n">
        <v>75</v>
      </c>
      <c r="H885" s="10" t="n">
        <v>12</v>
      </c>
      <c r="I885" s="10" t="n">
        <v>662</v>
      </c>
      <c r="J885" s="10" t="n">
        <v>59118</v>
      </c>
      <c r="K885" s="11" t="n">
        <v>6518</v>
      </c>
      <c r="L885" s="12" t="n">
        <f aca="false">IF(COUNT(F885,G885)=2,F885+G885,"")</f>
        <v>1220</v>
      </c>
      <c r="M885" s="12" t="n">
        <f aca="false">IF(COUNT(E885,H885)=2,E885+H885,"")</f>
        <v>672</v>
      </c>
    </row>
    <row r="886" customFormat="false" ht="15" hidden="false" customHeight="false" outlineLevel="0" collapsed="false">
      <c r="A886" s="7" t="s">
        <v>1442</v>
      </c>
      <c r="B886" s="7" t="s">
        <v>1048</v>
      </c>
      <c r="C886" s="8" t="s">
        <v>1578</v>
      </c>
      <c r="D886" s="9" t="str">
        <f aca="false">A886&amp;"|"&amp;B886</f>
        <v>Iowa|Webster County</v>
      </c>
      <c r="E886" s="10" t="n">
        <v>762</v>
      </c>
      <c r="F886" s="10" t="n">
        <v>1212</v>
      </c>
      <c r="G886" s="10" t="n">
        <v>87</v>
      </c>
      <c r="H886" s="10" t="n">
        <v>12</v>
      </c>
      <c r="I886" s="10" t="n">
        <v>674</v>
      </c>
      <c r="J886" s="10" t="n">
        <v>68054</v>
      </c>
      <c r="K886" s="11" t="n">
        <v>36848</v>
      </c>
      <c r="L886" s="12" t="n">
        <f aca="false">IF(COUNT(F886,G886)=2,F886+G886,"")</f>
        <v>1299</v>
      </c>
      <c r="M886" s="12" t="n">
        <f aca="false">IF(COUNT(E886,H886)=2,E886+H886,"")</f>
        <v>774</v>
      </c>
    </row>
    <row r="887" customFormat="false" ht="15" hidden="false" customHeight="false" outlineLevel="0" collapsed="false">
      <c r="A887" s="7" t="s">
        <v>1442</v>
      </c>
      <c r="B887" s="7" t="s">
        <v>1304</v>
      </c>
      <c r="C887" s="8" t="s">
        <v>1579</v>
      </c>
      <c r="D887" s="9" t="str">
        <f aca="false">A887&amp;"|"&amp;B887</f>
        <v>Iowa|Winnebago County</v>
      </c>
      <c r="E887" s="10" t="n">
        <v>712</v>
      </c>
      <c r="F887" s="10" t="n">
        <v>1236</v>
      </c>
      <c r="G887" s="10" t="n">
        <v>81</v>
      </c>
      <c r="H887" s="10" t="n">
        <v>12</v>
      </c>
      <c r="I887" s="10" t="n">
        <v>653</v>
      </c>
      <c r="J887" s="10" t="n">
        <v>63719</v>
      </c>
      <c r="K887" s="11" t="n">
        <v>10648</v>
      </c>
      <c r="L887" s="12" t="n">
        <f aca="false">IF(COUNT(F887,G887)=2,F887+G887,"")</f>
        <v>1317</v>
      </c>
      <c r="M887" s="12" t="n">
        <f aca="false">IF(COUNT(E887,H887)=2,E887+H887,"")</f>
        <v>724</v>
      </c>
    </row>
    <row r="888" customFormat="false" ht="15" hidden="false" customHeight="false" outlineLevel="0" collapsed="false">
      <c r="A888" s="7" t="s">
        <v>1442</v>
      </c>
      <c r="B888" s="7" t="s">
        <v>1580</v>
      </c>
      <c r="C888" s="8" t="s">
        <v>1581</v>
      </c>
      <c r="D888" s="9" t="str">
        <f aca="false">A888&amp;"|"&amp;B888</f>
        <v>Iowa|Winneshiek County</v>
      </c>
      <c r="E888" s="10" t="n">
        <v>800</v>
      </c>
      <c r="F888" s="10" t="n">
        <v>1549</v>
      </c>
      <c r="G888" s="10" t="n">
        <v>91</v>
      </c>
      <c r="H888" s="10" t="n">
        <v>12</v>
      </c>
      <c r="I888" s="10" t="n">
        <v>679</v>
      </c>
      <c r="J888" s="10" t="n">
        <v>75652</v>
      </c>
      <c r="K888" s="11" t="n">
        <v>19972</v>
      </c>
      <c r="L888" s="12" t="n">
        <f aca="false">IF(COUNT(F888,G888)=2,F888+G888,"")</f>
        <v>1640</v>
      </c>
      <c r="M888" s="12" t="n">
        <f aca="false">IF(COUNT(E888,H888)=2,E888+H888,"")</f>
        <v>812</v>
      </c>
    </row>
    <row r="889" customFormat="false" ht="15" hidden="false" customHeight="false" outlineLevel="0" collapsed="false">
      <c r="A889" s="7" t="s">
        <v>1442</v>
      </c>
      <c r="B889" s="7" t="s">
        <v>1582</v>
      </c>
      <c r="C889" s="8" t="s">
        <v>1583</v>
      </c>
      <c r="D889" s="9" t="str">
        <f aca="false">A889&amp;"|"&amp;B889</f>
        <v>Iowa|Woodbury County</v>
      </c>
      <c r="E889" s="10" t="n">
        <v>946</v>
      </c>
      <c r="F889" s="10" t="n">
        <v>1377</v>
      </c>
      <c r="G889" s="10" t="n">
        <v>108</v>
      </c>
      <c r="H889" s="10" t="n">
        <v>12</v>
      </c>
      <c r="I889" s="10" t="n">
        <v>719</v>
      </c>
      <c r="J889" s="10" t="n">
        <v>70147</v>
      </c>
      <c r="K889" s="11" t="n">
        <v>105760</v>
      </c>
      <c r="L889" s="12" t="n">
        <f aca="false">IF(COUNT(F889,G889)=2,F889+G889,"")</f>
        <v>1485</v>
      </c>
      <c r="M889" s="12" t="n">
        <f aca="false">IF(COUNT(E889,H889)=2,E889+H889,"")</f>
        <v>958</v>
      </c>
    </row>
    <row r="890" customFormat="false" ht="15" hidden="false" customHeight="false" outlineLevel="0" collapsed="false">
      <c r="A890" s="7" t="s">
        <v>1442</v>
      </c>
      <c r="B890" s="7" t="s">
        <v>1060</v>
      </c>
      <c r="C890" s="8" t="s">
        <v>1584</v>
      </c>
      <c r="D890" s="9" t="str">
        <f aca="false">A890&amp;"|"&amp;B890</f>
        <v>Iowa|Worth County</v>
      </c>
      <c r="E890" s="10" t="n">
        <v>703</v>
      </c>
      <c r="F890" s="10" t="n">
        <v>1163</v>
      </c>
      <c r="G890" s="10" t="n">
        <v>80</v>
      </c>
      <c r="H890" s="10" t="n">
        <v>12</v>
      </c>
      <c r="I890" s="10" t="n">
        <v>681</v>
      </c>
      <c r="J890" s="10" t="n">
        <v>76875</v>
      </c>
      <c r="K890" s="11" t="n">
        <v>7380</v>
      </c>
      <c r="L890" s="12" t="n">
        <f aca="false">IF(COUNT(F890,G890)=2,F890+G890,"")</f>
        <v>1243</v>
      </c>
      <c r="M890" s="12" t="n">
        <f aca="false">IF(COUNT(E890,H890)=2,E890+H890,"")</f>
        <v>715</v>
      </c>
    </row>
    <row r="891" customFormat="false" ht="15" hidden="false" customHeight="false" outlineLevel="0" collapsed="false">
      <c r="A891" s="7" t="s">
        <v>1442</v>
      </c>
      <c r="B891" s="7" t="s">
        <v>1585</v>
      </c>
      <c r="C891" s="8" t="s">
        <v>1586</v>
      </c>
      <c r="D891" s="9" t="str">
        <f aca="false">A891&amp;"|"&amp;B891</f>
        <v>Iowa|Wright County</v>
      </c>
      <c r="E891" s="10" t="n">
        <v>788</v>
      </c>
      <c r="F891" s="10" t="n">
        <v>1082</v>
      </c>
      <c r="G891" s="10" t="n">
        <v>90</v>
      </c>
      <c r="H891" s="10" t="n">
        <v>12</v>
      </c>
      <c r="I891" s="10" t="n">
        <v>668</v>
      </c>
      <c r="J891" s="10" t="n">
        <v>64033</v>
      </c>
      <c r="K891" s="11" t="n">
        <v>12817</v>
      </c>
      <c r="L891" s="12" t="n">
        <f aca="false">IF(COUNT(F891,G891)=2,F891+G891,"")</f>
        <v>1172</v>
      </c>
      <c r="M891" s="12" t="n">
        <f aca="false">IF(COUNT(E891,H891)=2,E891+H891,"")</f>
        <v>800</v>
      </c>
    </row>
    <row r="892" customFormat="false" ht="15" hidden="false" customHeight="false" outlineLevel="0" collapsed="false">
      <c r="A892" s="7" t="s">
        <v>1587</v>
      </c>
      <c r="B892" s="7" t="s">
        <v>1310</v>
      </c>
      <c r="C892" s="8" t="s">
        <v>1588</v>
      </c>
      <c r="D892" s="9" t="str">
        <f aca="false">A892&amp;"|"&amp;B892</f>
        <v>Kansas|Allen County</v>
      </c>
      <c r="E892" s="10" t="n">
        <v>685</v>
      </c>
      <c r="F892" s="10" t="n">
        <v>1159</v>
      </c>
      <c r="G892" s="10" t="n">
        <v>92</v>
      </c>
      <c r="H892" s="10" t="n">
        <v>13</v>
      </c>
      <c r="I892" s="10" t="n">
        <v>414</v>
      </c>
      <c r="J892" s="10" t="n">
        <v>57618</v>
      </c>
      <c r="K892" s="11" t="n">
        <v>12491</v>
      </c>
      <c r="L892" s="12" t="n">
        <f aca="false">IF(COUNT(F892,G892)=2,F892+G892,"")</f>
        <v>1251</v>
      </c>
      <c r="M892" s="12" t="n">
        <f aca="false">IF(COUNT(E892,H892)=2,E892+H892,"")</f>
        <v>698</v>
      </c>
    </row>
    <row r="893" customFormat="false" ht="15" hidden="false" customHeight="false" outlineLevel="0" collapsed="false">
      <c r="A893" s="7" t="s">
        <v>1587</v>
      </c>
      <c r="B893" s="7" t="s">
        <v>1589</v>
      </c>
      <c r="C893" s="8" t="s">
        <v>1590</v>
      </c>
      <c r="D893" s="9" t="str">
        <f aca="false">A893&amp;"|"&amp;B893</f>
        <v>Kansas|Anderson County</v>
      </c>
      <c r="E893" s="10" t="n">
        <v>792</v>
      </c>
      <c r="F893" s="10" t="n">
        <v>1359</v>
      </c>
      <c r="G893" s="10" t="n">
        <v>102</v>
      </c>
      <c r="H893" s="10" t="n">
        <v>13</v>
      </c>
      <c r="I893" s="10" t="n">
        <v>414</v>
      </c>
      <c r="J893" s="10" t="n">
        <v>64925</v>
      </c>
      <c r="K893" s="11" t="n">
        <v>7819</v>
      </c>
      <c r="L893" s="12" t="n">
        <f aca="false">IF(COUNT(F893,G893)=2,F893+G893,"")</f>
        <v>1461</v>
      </c>
      <c r="M893" s="12" t="n">
        <f aca="false">IF(COUNT(E893,H893)=2,E893+H893,"")</f>
        <v>805</v>
      </c>
    </row>
    <row r="894" customFormat="false" ht="15" hidden="false" customHeight="false" outlineLevel="0" collapsed="false">
      <c r="A894" s="7" t="s">
        <v>1587</v>
      </c>
      <c r="B894" s="7" t="s">
        <v>1591</v>
      </c>
      <c r="C894" s="8" t="s">
        <v>1592</v>
      </c>
      <c r="D894" s="9" t="str">
        <f aca="false">A894&amp;"|"&amp;B894</f>
        <v>Kansas|Atchison County</v>
      </c>
      <c r="E894" s="10" t="n">
        <v>756</v>
      </c>
      <c r="F894" s="10" t="n">
        <v>1399</v>
      </c>
      <c r="G894" s="10" t="n">
        <v>98</v>
      </c>
      <c r="H894" s="10" t="n">
        <v>13</v>
      </c>
      <c r="I894" s="10" t="n">
        <v>414</v>
      </c>
      <c r="J894" s="10" t="n">
        <v>62164</v>
      </c>
      <c r="K894" s="11" t="n">
        <v>16211</v>
      </c>
      <c r="L894" s="12" t="n">
        <f aca="false">IF(COUNT(F894,G894)=2,F894+G894,"")</f>
        <v>1497</v>
      </c>
      <c r="M894" s="12" t="n">
        <f aca="false">IF(COUNT(E894,H894)=2,E894+H894,"")</f>
        <v>769</v>
      </c>
    </row>
    <row r="895" customFormat="false" ht="15" hidden="false" customHeight="false" outlineLevel="0" collapsed="false">
      <c r="A895" s="7" t="s">
        <v>1587</v>
      </c>
      <c r="B895" s="7" t="s">
        <v>1593</v>
      </c>
      <c r="C895" s="8" t="s">
        <v>1594</v>
      </c>
      <c r="D895" s="9" t="str">
        <f aca="false">A895&amp;"|"&amp;B895</f>
        <v>Kansas|Barber County</v>
      </c>
      <c r="E895" s="10" t="n">
        <v>743</v>
      </c>
      <c r="F895" s="10" t="n">
        <v>1254</v>
      </c>
      <c r="G895" s="10" t="n">
        <v>96</v>
      </c>
      <c r="H895" s="10" t="n">
        <v>13</v>
      </c>
      <c r="I895" s="10" t="n">
        <v>414</v>
      </c>
      <c r="J895" s="10" t="n">
        <v>57615</v>
      </c>
      <c r="K895" s="11" t="n">
        <v>4153</v>
      </c>
      <c r="L895" s="12" t="n">
        <f aca="false">IF(COUNT(F895,G895)=2,F895+G895,"")</f>
        <v>1350</v>
      </c>
      <c r="M895" s="12" t="n">
        <f aca="false">IF(COUNT(E895,H895)=2,E895+H895,"")</f>
        <v>756</v>
      </c>
    </row>
    <row r="896" customFormat="false" ht="15" hidden="false" customHeight="false" outlineLevel="0" collapsed="false">
      <c r="A896" s="7" t="s">
        <v>1587</v>
      </c>
      <c r="B896" s="7" t="s">
        <v>1595</v>
      </c>
      <c r="C896" s="8" t="s">
        <v>1596</v>
      </c>
      <c r="D896" s="9" t="str">
        <f aca="false">A896&amp;"|"&amp;B896</f>
        <v>Kansas|Barton County</v>
      </c>
      <c r="E896" s="10" t="n">
        <v>742</v>
      </c>
      <c r="F896" s="10" t="n">
        <v>1277</v>
      </c>
      <c r="G896" s="10" t="n">
        <v>96</v>
      </c>
      <c r="H896" s="10" t="n">
        <v>13</v>
      </c>
      <c r="I896" s="10" t="n">
        <v>414</v>
      </c>
      <c r="J896" s="10" t="n">
        <v>56733</v>
      </c>
      <c r="K896" s="11" t="n">
        <v>25275</v>
      </c>
      <c r="L896" s="12" t="n">
        <f aca="false">IF(COUNT(F896,G896)=2,F896+G896,"")</f>
        <v>1373</v>
      </c>
      <c r="M896" s="12" t="n">
        <f aca="false">IF(COUNT(E896,H896)=2,E896+H896,"")</f>
        <v>755</v>
      </c>
    </row>
    <row r="897" customFormat="false" ht="15" hidden="false" customHeight="false" outlineLevel="0" collapsed="false">
      <c r="A897" s="7" t="s">
        <v>1587</v>
      </c>
      <c r="B897" s="7" t="s">
        <v>1597</v>
      </c>
      <c r="C897" s="8" t="s">
        <v>1598</v>
      </c>
      <c r="D897" s="9" t="str">
        <f aca="false">A897&amp;"|"&amp;B897</f>
        <v>Kansas|Bourbon County</v>
      </c>
      <c r="E897" s="10" t="n">
        <v>784</v>
      </c>
      <c r="F897" s="10" t="n">
        <v>1170</v>
      </c>
      <c r="G897" s="10" t="n">
        <v>101</v>
      </c>
      <c r="H897" s="10" t="n">
        <v>13</v>
      </c>
      <c r="I897" s="10" t="n">
        <v>414</v>
      </c>
      <c r="J897" s="10" t="n">
        <v>67555</v>
      </c>
      <c r="K897" s="11" t="n">
        <v>14384</v>
      </c>
      <c r="L897" s="12" t="n">
        <f aca="false">IF(COUNT(F897,G897)=2,F897+G897,"")</f>
        <v>1271</v>
      </c>
      <c r="M897" s="12" t="n">
        <f aca="false">IF(COUNT(E897,H897)=2,E897+H897,"")</f>
        <v>797</v>
      </c>
    </row>
    <row r="898" customFormat="false" ht="15" hidden="false" customHeight="false" outlineLevel="0" collapsed="false">
      <c r="A898" s="7" t="s">
        <v>1587</v>
      </c>
      <c r="B898" s="7" t="s">
        <v>1158</v>
      </c>
      <c r="C898" s="8" t="s">
        <v>1599</v>
      </c>
      <c r="D898" s="9" t="str">
        <f aca="false">A898&amp;"|"&amp;B898</f>
        <v>Kansas|Brown County</v>
      </c>
      <c r="E898" s="10" t="n">
        <v>675</v>
      </c>
      <c r="F898" s="10" t="n">
        <v>1244</v>
      </c>
      <c r="G898" s="10" t="n">
        <v>92</v>
      </c>
      <c r="H898" s="10" t="n">
        <v>13</v>
      </c>
      <c r="I898" s="10" t="n">
        <v>414</v>
      </c>
      <c r="J898" s="10" t="n">
        <v>58886</v>
      </c>
      <c r="K898" s="11" t="n">
        <v>9415</v>
      </c>
      <c r="L898" s="12" t="n">
        <f aca="false">IF(COUNT(F898,G898)=2,F898+G898,"")</f>
        <v>1336</v>
      </c>
      <c r="M898" s="12" t="n">
        <f aca="false">IF(COUNT(E898,H898)=2,E898+H898,"")</f>
        <v>688</v>
      </c>
    </row>
    <row r="899" customFormat="false" ht="15" hidden="false" customHeight="false" outlineLevel="0" collapsed="false">
      <c r="A899" s="7" t="s">
        <v>1587</v>
      </c>
      <c r="B899" s="7" t="s">
        <v>67</v>
      </c>
      <c r="C899" s="8" t="s">
        <v>1600</v>
      </c>
      <c r="D899" s="9" t="str">
        <f aca="false">A899&amp;"|"&amp;B899</f>
        <v>Kansas|Butler County</v>
      </c>
      <c r="E899" s="10" t="n">
        <v>984</v>
      </c>
      <c r="F899" s="10" t="n">
        <v>1646</v>
      </c>
      <c r="G899" s="10" t="n">
        <v>127</v>
      </c>
      <c r="H899" s="10" t="n">
        <v>13</v>
      </c>
      <c r="I899" s="10" t="n">
        <v>682</v>
      </c>
      <c r="J899" s="10" t="n">
        <v>80375</v>
      </c>
      <c r="K899" s="11" t="n">
        <v>67916</v>
      </c>
      <c r="L899" s="12" t="n">
        <f aca="false">IF(COUNT(F899,G899)=2,F899+G899,"")</f>
        <v>1773</v>
      </c>
      <c r="M899" s="12" t="n">
        <f aca="false">IF(COUNT(E899,H899)=2,E899+H899,"")</f>
        <v>997</v>
      </c>
    </row>
    <row r="900" customFormat="false" ht="15" hidden="false" customHeight="false" outlineLevel="0" collapsed="false">
      <c r="A900" s="7" t="s">
        <v>1587</v>
      </c>
      <c r="B900" s="7" t="s">
        <v>1601</v>
      </c>
      <c r="C900" s="8" t="s">
        <v>1602</v>
      </c>
      <c r="D900" s="9" t="str">
        <f aca="false">A900&amp;"|"&amp;B900</f>
        <v>Kansas|Chase County</v>
      </c>
      <c r="E900" s="10" t="n">
        <v>758</v>
      </c>
      <c r="F900" s="10" t="n">
        <v>1151</v>
      </c>
      <c r="G900" s="10" t="n">
        <v>98</v>
      </c>
      <c r="H900" s="10" t="n">
        <v>13</v>
      </c>
      <c r="I900" s="10" t="n">
        <v>414</v>
      </c>
      <c r="J900" s="10" t="n">
        <v>54518</v>
      </c>
      <c r="K900" s="11" t="n">
        <v>2579</v>
      </c>
      <c r="L900" s="12" t="n">
        <f aca="false">IF(COUNT(F900,G900)=2,F900+G900,"")</f>
        <v>1249</v>
      </c>
      <c r="M900" s="12" t="n">
        <f aca="false">IF(COUNT(E900,H900)=2,E900+H900,"")</f>
        <v>771</v>
      </c>
    </row>
    <row r="901" customFormat="false" ht="15" hidden="false" customHeight="false" outlineLevel="0" collapsed="false">
      <c r="A901" s="7" t="s">
        <v>1587</v>
      </c>
      <c r="B901" s="7" t="s">
        <v>1603</v>
      </c>
      <c r="C901" s="8" t="s">
        <v>1604</v>
      </c>
      <c r="D901" s="9" t="str">
        <f aca="false">A901&amp;"|"&amp;B901</f>
        <v>Kansas|Chautauqua County</v>
      </c>
      <c r="E901" s="10" t="n">
        <v>713</v>
      </c>
      <c r="F901" s="10" t="n">
        <v>1250</v>
      </c>
      <c r="G901" s="10" t="n">
        <v>92</v>
      </c>
      <c r="H901" s="10" t="n">
        <v>13</v>
      </c>
      <c r="I901" s="10" t="n">
        <v>414</v>
      </c>
      <c r="J901" s="10" t="n">
        <v>54592</v>
      </c>
      <c r="K901" s="11" t="n">
        <v>3370</v>
      </c>
      <c r="L901" s="12" t="n">
        <f aca="false">IF(COUNT(F901,G901)=2,F901+G901,"")</f>
        <v>1342</v>
      </c>
      <c r="M901" s="12" t="n">
        <f aca="false">IF(COUNT(E901,H901)=2,E901+H901,"")</f>
        <v>726</v>
      </c>
    </row>
    <row r="902" customFormat="false" ht="15" hidden="false" customHeight="false" outlineLevel="0" collapsed="false">
      <c r="A902" s="7" t="s">
        <v>1587</v>
      </c>
      <c r="B902" s="7" t="s">
        <v>73</v>
      </c>
      <c r="C902" s="8" t="s">
        <v>1605</v>
      </c>
      <c r="D902" s="9" t="str">
        <f aca="false">A902&amp;"|"&amp;B902</f>
        <v>Kansas|Cherokee County</v>
      </c>
      <c r="E902" s="10" t="n">
        <v>801</v>
      </c>
      <c r="F902" s="10" t="n">
        <v>1109</v>
      </c>
      <c r="G902" s="10" t="n">
        <v>103</v>
      </c>
      <c r="H902" s="10" t="n">
        <v>13</v>
      </c>
      <c r="I902" s="10" t="n">
        <v>414</v>
      </c>
      <c r="J902" s="10" t="n">
        <v>58274</v>
      </c>
      <c r="K902" s="11" t="n">
        <v>19236</v>
      </c>
      <c r="L902" s="12" t="n">
        <f aca="false">IF(COUNT(F902,G902)=2,F902+G902,"")</f>
        <v>1212</v>
      </c>
      <c r="M902" s="12" t="n">
        <f aca="false">IF(COUNT(E902,H902)=2,E902+H902,"")</f>
        <v>814</v>
      </c>
    </row>
    <row r="903" customFormat="false" ht="15" hidden="false" customHeight="false" outlineLevel="0" collapsed="false">
      <c r="A903" s="7" t="s">
        <v>1587</v>
      </c>
      <c r="B903" s="7" t="s">
        <v>548</v>
      </c>
      <c r="C903" s="8" t="s">
        <v>1606</v>
      </c>
      <c r="D903" s="9" t="str">
        <f aca="false">A903&amp;"|"&amp;B903</f>
        <v>Kansas|Cheyenne County</v>
      </c>
      <c r="E903" s="10" t="n">
        <v>703</v>
      </c>
      <c r="F903" s="10" t="n">
        <v>1022</v>
      </c>
      <c r="G903" s="10" t="n">
        <v>92</v>
      </c>
      <c r="H903" s="10" t="n">
        <v>13</v>
      </c>
      <c r="I903" s="10" t="n">
        <v>804</v>
      </c>
      <c r="J903" s="10" t="n">
        <v>55765</v>
      </c>
      <c r="K903" s="11" t="n">
        <v>2628</v>
      </c>
      <c r="L903" s="12" t="n">
        <f aca="false">IF(COUNT(F903,G903)=2,F903+G903,"")</f>
        <v>1114</v>
      </c>
      <c r="M903" s="12" t="n">
        <f aca="false">IF(COUNT(E903,H903)=2,E903+H903,"")</f>
        <v>716</v>
      </c>
    </row>
    <row r="904" customFormat="false" ht="15" hidden="false" customHeight="false" outlineLevel="0" collapsed="false">
      <c r="A904" s="7" t="s">
        <v>1587</v>
      </c>
      <c r="B904" s="7" t="s">
        <v>299</v>
      </c>
      <c r="C904" s="8" t="s">
        <v>1607</v>
      </c>
      <c r="D904" s="9" t="str">
        <f aca="false">A904&amp;"|"&amp;B904</f>
        <v>Kansas|Clark County</v>
      </c>
      <c r="E904" s="10" t="n">
        <v>771</v>
      </c>
      <c r="F904" s="10" t="n">
        <v>1031</v>
      </c>
      <c r="G904" s="10" t="n">
        <v>99</v>
      </c>
      <c r="H904" s="10" t="n">
        <v>13</v>
      </c>
      <c r="I904" s="10" t="n">
        <v>804</v>
      </c>
      <c r="J904" s="10" t="n">
        <v>65515</v>
      </c>
      <c r="K904" s="11" t="n">
        <v>1987</v>
      </c>
      <c r="L904" s="12" t="n">
        <f aca="false">IF(COUNT(F904,G904)=2,F904+G904,"")</f>
        <v>1130</v>
      </c>
      <c r="M904" s="12" t="n">
        <f aca="false">IF(COUNT(E904,H904)=2,E904+H904,"")</f>
        <v>784</v>
      </c>
    </row>
    <row r="905" customFormat="false" ht="15" hidden="false" customHeight="false" outlineLevel="0" collapsed="false">
      <c r="A905" s="7" t="s">
        <v>1587</v>
      </c>
      <c r="B905" s="7" t="s">
        <v>81</v>
      </c>
      <c r="C905" s="8" t="s">
        <v>1608</v>
      </c>
      <c r="D905" s="9" t="str">
        <f aca="false">A905&amp;"|"&amp;B905</f>
        <v>Kansas|Clay County</v>
      </c>
      <c r="E905" s="10" t="n">
        <v>911</v>
      </c>
      <c r="F905" s="10" t="n">
        <v>1383</v>
      </c>
      <c r="G905" s="10" t="n">
        <v>118</v>
      </c>
      <c r="H905" s="10" t="n">
        <v>13</v>
      </c>
      <c r="I905" s="10" t="n">
        <v>414</v>
      </c>
      <c r="J905" s="10" t="n">
        <v>63136</v>
      </c>
      <c r="K905" s="11" t="n">
        <v>8071</v>
      </c>
      <c r="L905" s="12" t="n">
        <f aca="false">IF(COUNT(F905,G905)=2,F905+G905,"")</f>
        <v>1501</v>
      </c>
      <c r="M905" s="12" t="n">
        <f aca="false">IF(COUNT(E905,H905)=2,E905+H905,"")</f>
        <v>924</v>
      </c>
    </row>
    <row r="906" customFormat="false" ht="15" hidden="false" customHeight="false" outlineLevel="0" collapsed="false">
      <c r="A906" s="7" t="s">
        <v>1587</v>
      </c>
      <c r="B906" s="7" t="s">
        <v>1609</v>
      </c>
      <c r="C906" s="8" t="s">
        <v>1610</v>
      </c>
      <c r="D906" s="9" t="str">
        <f aca="false">A906&amp;"|"&amp;B906</f>
        <v>Kansas|Cloud County</v>
      </c>
      <c r="E906" s="10" t="n">
        <v>689</v>
      </c>
      <c r="F906" s="10" t="n">
        <v>1146</v>
      </c>
      <c r="G906" s="10" t="n">
        <v>92</v>
      </c>
      <c r="H906" s="10" t="n">
        <v>13</v>
      </c>
      <c r="I906" s="10" t="n">
        <v>414</v>
      </c>
      <c r="J906" s="10" t="n">
        <v>57333</v>
      </c>
      <c r="K906" s="11" t="n">
        <v>8973</v>
      </c>
      <c r="L906" s="12" t="n">
        <f aca="false">IF(COUNT(F906,G906)=2,F906+G906,"")</f>
        <v>1238</v>
      </c>
      <c r="M906" s="12" t="n">
        <f aca="false">IF(COUNT(E906,H906)=2,E906+H906,"")</f>
        <v>702</v>
      </c>
    </row>
    <row r="907" customFormat="false" ht="15" hidden="false" customHeight="false" outlineLevel="0" collapsed="false">
      <c r="A907" s="7" t="s">
        <v>1587</v>
      </c>
      <c r="B907" s="7" t="s">
        <v>1611</v>
      </c>
      <c r="C907" s="8" t="s">
        <v>1612</v>
      </c>
      <c r="D907" s="9" t="str">
        <f aca="false">A907&amp;"|"&amp;B907</f>
        <v>Kansas|Coffey County</v>
      </c>
      <c r="E907" s="10" t="n">
        <v>842</v>
      </c>
      <c r="F907" s="10" t="n">
        <v>1331</v>
      </c>
      <c r="G907" s="10" t="n">
        <v>109</v>
      </c>
      <c r="H907" s="10" t="n">
        <v>13</v>
      </c>
      <c r="I907" s="10" t="n">
        <v>414</v>
      </c>
      <c r="J907" s="10" t="n">
        <v>67377</v>
      </c>
      <c r="K907" s="11" t="n">
        <v>8304</v>
      </c>
      <c r="L907" s="12" t="n">
        <f aca="false">IF(COUNT(F907,G907)=2,F907+G907,"")</f>
        <v>1440</v>
      </c>
      <c r="M907" s="12" t="n">
        <f aca="false">IF(COUNT(E907,H907)=2,E907+H907,"")</f>
        <v>855</v>
      </c>
    </row>
    <row r="908" customFormat="false" ht="15" hidden="false" customHeight="false" outlineLevel="0" collapsed="false">
      <c r="A908" s="7" t="s">
        <v>1587</v>
      </c>
      <c r="B908" s="7" t="s">
        <v>1613</v>
      </c>
      <c r="C908" s="8" t="s">
        <v>1614</v>
      </c>
      <c r="D908" s="9" t="str">
        <f aca="false">A908&amp;"|"&amp;B908</f>
        <v>Kansas|Comanche County</v>
      </c>
      <c r="E908" s="10" t="n">
        <v>672</v>
      </c>
      <c r="F908" s="10" t="n">
        <v>994</v>
      </c>
      <c r="G908" s="10" t="n">
        <v>92</v>
      </c>
      <c r="H908" s="10" t="n">
        <v>13</v>
      </c>
      <c r="I908" s="10" t="n">
        <v>414</v>
      </c>
      <c r="J908" s="10" t="n">
        <v>49417</v>
      </c>
      <c r="K908" s="11" t="n">
        <v>1685</v>
      </c>
      <c r="L908" s="12" t="n">
        <f aca="false">IF(COUNT(F908,G908)=2,F908+G908,"")</f>
        <v>1086</v>
      </c>
      <c r="M908" s="12" t="n">
        <f aca="false">IF(COUNT(E908,H908)=2,E908+H908,"")</f>
        <v>685</v>
      </c>
    </row>
    <row r="909" customFormat="false" ht="15" hidden="false" customHeight="false" outlineLevel="0" collapsed="false">
      <c r="A909" s="7" t="s">
        <v>1587</v>
      </c>
      <c r="B909" s="7" t="s">
        <v>1615</v>
      </c>
      <c r="C909" s="8" t="s">
        <v>1616</v>
      </c>
      <c r="D909" s="9" t="str">
        <f aca="false">A909&amp;"|"&amp;B909</f>
        <v>Kansas|Cowley County</v>
      </c>
      <c r="E909" s="10" t="n">
        <v>779</v>
      </c>
      <c r="F909" s="10" t="n">
        <v>1273</v>
      </c>
      <c r="G909" s="10" t="n">
        <v>101</v>
      </c>
      <c r="H909" s="10" t="n">
        <v>13</v>
      </c>
      <c r="I909" s="10" t="n">
        <v>414</v>
      </c>
      <c r="J909" s="10" t="n">
        <v>58263</v>
      </c>
      <c r="K909" s="11" t="n">
        <v>34487</v>
      </c>
      <c r="L909" s="12" t="n">
        <f aca="false">IF(COUNT(F909,G909)=2,F909+G909,"")</f>
        <v>1374</v>
      </c>
      <c r="M909" s="12" t="n">
        <f aca="false">IF(COUNT(E909,H909)=2,E909+H909,"")</f>
        <v>792</v>
      </c>
    </row>
    <row r="910" customFormat="false" ht="15" hidden="false" customHeight="false" outlineLevel="0" collapsed="false">
      <c r="A910" s="7" t="s">
        <v>1587</v>
      </c>
      <c r="B910" s="7" t="s">
        <v>311</v>
      </c>
      <c r="C910" s="8" t="s">
        <v>1617</v>
      </c>
      <c r="D910" s="9" t="str">
        <f aca="false">A910&amp;"|"&amp;B910</f>
        <v>Kansas|Crawford County</v>
      </c>
      <c r="E910" s="10" t="n">
        <v>837</v>
      </c>
      <c r="F910" s="10" t="n">
        <v>1240</v>
      </c>
      <c r="G910" s="10" t="n">
        <v>108</v>
      </c>
      <c r="H910" s="10" t="n">
        <v>13</v>
      </c>
      <c r="I910" s="10" t="n">
        <v>414</v>
      </c>
      <c r="J910" s="10" t="n">
        <v>50311</v>
      </c>
      <c r="K910" s="11" t="n">
        <v>38963</v>
      </c>
      <c r="L910" s="12" t="n">
        <f aca="false">IF(COUNT(F910,G910)=2,F910+G910,"")</f>
        <v>1348</v>
      </c>
      <c r="M910" s="12" t="n">
        <f aca="false">IF(COUNT(E910,H910)=2,E910+H910,"")</f>
        <v>850</v>
      </c>
    </row>
    <row r="911" customFormat="false" ht="15" hidden="false" customHeight="false" outlineLevel="0" collapsed="false">
      <c r="A911" s="7" t="s">
        <v>1587</v>
      </c>
      <c r="B911" s="7" t="s">
        <v>869</v>
      </c>
      <c r="C911" s="8" t="s">
        <v>1618</v>
      </c>
      <c r="D911" s="9" t="str">
        <f aca="false">A911&amp;"|"&amp;B911</f>
        <v>Kansas|Decatur County</v>
      </c>
      <c r="E911" s="10" t="n">
        <v>695</v>
      </c>
      <c r="F911" s="10" t="n">
        <v>1046</v>
      </c>
      <c r="G911" s="10" t="n">
        <v>92</v>
      </c>
      <c r="H911" s="10" t="n">
        <v>13</v>
      </c>
      <c r="I911" s="10" t="n">
        <v>414</v>
      </c>
      <c r="J911" s="10" t="n">
        <v>52030</v>
      </c>
      <c r="K911" s="11" t="n">
        <v>2746</v>
      </c>
      <c r="L911" s="12" t="n">
        <f aca="false">IF(COUNT(F911,G911)=2,F911+G911,"")</f>
        <v>1138</v>
      </c>
      <c r="M911" s="12" t="n">
        <f aca="false">IF(COUNT(E911,H911)=2,E911+H911,"")</f>
        <v>708</v>
      </c>
    </row>
    <row r="912" customFormat="false" ht="15" hidden="false" customHeight="false" outlineLevel="0" collapsed="false">
      <c r="A912" s="7" t="s">
        <v>1587</v>
      </c>
      <c r="B912" s="7" t="s">
        <v>1485</v>
      </c>
      <c r="C912" s="8" t="s">
        <v>1619</v>
      </c>
      <c r="D912" s="9" t="str">
        <f aca="false">A912&amp;"|"&amp;B912</f>
        <v>Kansas|Dickinson County</v>
      </c>
      <c r="E912" s="10" t="n">
        <v>809</v>
      </c>
      <c r="F912" s="10" t="n">
        <v>1351</v>
      </c>
      <c r="G912" s="10" t="n">
        <v>104</v>
      </c>
      <c r="H912" s="10" t="n">
        <v>13</v>
      </c>
      <c r="I912" s="10" t="n">
        <v>414</v>
      </c>
      <c r="J912" s="10" t="n">
        <v>67982</v>
      </c>
      <c r="K912" s="11" t="n">
        <v>18423</v>
      </c>
      <c r="L912" s="12" t="n">
        <f aca="false">IF(COUNT(F912,G912)=2,F912+G912,"")</f>
        <v>1455</v>
      </c>
      <c r="M912" s="12" t="n">
        <f aca="false">IF(COUNT(E912,H912)=2,E912+H912,"")</f>
        <v>822</v>
      </c>
    </row>
    <row r="913" customFormat="false" ht="15" hidden="false" customHeight="false" outlineLevel="0" collapsed="false">
      <c r="A913" s="7" t="s">
        <v>1587</v>
      </c>
      <c r="B913" s="7" t="s">
        <v>1620</v>
      </c>
      <c r="C913" s="8" t="s">
        <v>1621</v>
      </c>
      <c r="D913" s="9" t="str">
        <f aca="false">A913&amp;"|"&amp;B913</f>
        <v>Kansas|Doniphan County</v>
      </c>
      <c r="E913" s="10" t="n">
        <v>801</v>
      </c>
      <c r="F913" s="10" t="n">
        <v>1314</v>
      </c>
      <c r="G913" s="10" t="n">
        <v>103</v>
      </c>
      <c r="H913" s="10" t="n">
        <v>13</v>
      </c>
      <c r="I913" s="10" t="n">
        <v>414</v>
      </c>
      <c r="J913" s="10" t="n">
        <v>72833</v>
      </c>
      <c r="K913" s="11" t="n">
        <v>7492</v>
      </c>
      <c r="L913" s="12" t="n">
        <f aca="false">IF(COUNT(F913,G913)=2,F913+G913,"")</f>
        <v>1417</v>
      </c>
      <c r="M913" s="12" t="n">
        <f aca="false">IF(COUNT(E913,H913)=2,E913+H913,"")</f>
        <v>814</v>
      </c>
    </row>
    <row r="914" customFormat="false" ht="15" hidden="false" customHeight="false" outlineLevel="0" collapsed="false">
      <c r="A914" s="7" t="s">
        <v>1587</v>
      </c>
      <c r="B914" s="7" t="s">
        <v>566</v>
      </c>
      <c r="C914" s="8" t="s">
        <v>1622</v>
      </c>
      <c r="D914" s="9" t="str">
        <f aca="false">A914&amp;"|"&amp;B914</f>
        <v>Kansas|Douglas County</v>
      </c>
      <c r="E914" s="10" t="n">
        <v>1066</v>
      </c>
      <c r="F914" s="10" t="n">
        <v>1874</v>
      </c>
      <c r="G914" s="10" t="n">
        <v>138</v>
      </c>
      <c r="H914" s="10" t="n">
        <v>13</v>
      </c>
      <c r="I914" s="10" t="n">
        <v>804</v>
      </c>
      <c r="J914" s="10" t="n">
        <v>68756</v>
      </c>
      <c r="K914" s="11" t="n">
        <v>119547</v>
      </c>
      <c r="L914" s="12" t="n">
        <f aca="false">IF(COUNT(F914,G914)=2,F914+G914,"")</f>
        <v>2012</v>
      </c>
      <c r="M914" s="12" t="n">
        <f aca="false">IF(COUNT(E914,H914)=2,E914+H914,"")</f>
        <v>1079</v>
      </c>
    </row>
    <row r="915" customFormat="false" ht="15" hidden="false" customHeight="false" outlineLevel="0" collapsed="false">
      <c r="A915" s="7" t="s">
        <v>1587</v>
      </c>
      <c r="B915" s="7" t="s">
        <v>1188</v>
      </c>
      <c r="C915" s="8" t="s">
        <v>1623</v>
      </c>
      <c r="D915" s="9" t="str">
        <f aca="false">A915&amp;"|"&amp;B915</f>
        <v>Kansas|Edwards County</v>
      </c>
      <c r="E915" s="10" t="n">
        <v>732</v>
      </c>
      <c r="F915" s="10" t="n">
        <v>1105</v>
      </c>
      <c r="G915" s="10" t="n">
        <v>94</v>
      </c>
      <c r="H915" s="10" t="n">
        <v>13</v>
      </c>
      <c r="I915" s="10" t="n">
        <v>414</v>
      </c>
      <c r="J915" s="10" t="n">
        <v>53792</v>
      </c>
      <c r="K915" s="11" t="n">
        <v>2817</v>
      </c>
      <c r="L915" s="12" t="n">
        <f aca="false">IF(COUNT(F915,G915)=2,F915+G915,"")</f>
        <v>1199</v>
      </c>
      <c r="M915" s="12" t="n">
        <f aca="false">IF(COUNT(E915,H915)=2,E915+H915,"")</f>
        <v>745</v>
      </c>
    </row>
    <row r="916" customFormat="false" ht="15" hidden="false" customHeight="false" outlineLevel="0" collapsed="false">
      <c r="A916" s="7" t="s">
        <v>1587</v>
      </c>
      <c r="B916" s="7" t="s">
        <v>1624</v>
      </c>
      <c r="C916" s="8" t="s">
        <v>1625</v>
      </c>
      <c r="D916" s="9" t="str">
        <f aca="false">A916&amp;"|"&amp;B916</f>
        <v>Kansas|Elk County</v>
      </c>
      <c r="E916" s="10" t="n">
        <v>534</v>
      </c>
      <c r="F916" s="10" t="n">
        <v>1076</v>
      </c>
      <c r="G916" s="10" t="n">
        <v>92</v>
      </c>
      <c r="H916" s="10" t="n">
        <v>13</v>
      </c>
      <c r="I916" s="10" t="n">
        <v>414</v>
      </c>
      <c r="J916" s="10" t="n">
        <v>56087</v>
      </c>
      <c r="K916" s="11" t="n">
        <v>2464</v>
      </c>
      <c r="L916" s="12" t="n">
        <f aca="false">IF(COUNT(F916,G916)=2,F916+G916,"")</f>
        <v>1168</v>
      </c>
      <c r="M916" s="12" t="n">
        <f aca="false">IF(COUNT(E916,H916)=2,E916+H916,"")</f>
        <v>547</v>
      </c>
    </row>
    <row r="917" customFormat="false" ht="15" hidden="false" customHeight="false" outlineLevel="0" collapsed="false">
      <c r="A917" s="7" t="s">
        <v>1587</v>
      </c>
      <c r="B917" s="7" t="s">
        <v>1626</v>
      </c>
      <c r="C917" s="8" t="s">
        <v>1627</v>
      </c>
      <c r="D917" s="9" t="str">
        <f aca="false">A917&amp;"|"&amp;B917</f>
        <v>Kansas|Ellis County</v>
      </c>
      <c r="E917" s="10" t="n">
        <v>899</v>
      </c>
      <c r="F917" s="10" t="n">
        <v>1547</v>
      </c>
      <c r="G917" s="10" t="n">
        <v>116</v>
      </c>
      <c r="H917" s="10" t="n">
        <v>13</v>
      </c>
      <c r="I917" s="10" t="n">
        <v>804</v>
      </c>
      <c r="J917" s="10" t="n">
        <v>59889</v>
      </c>
      <c r="K917" s="11" t="n">
        <v>28870</v>
      </c>
      <c r="L917" s="12" t="n">
        <f aca="false">IF(COUNT(F917,G917)=2,F917+G917,"")</f>
        <v>1663</v>
      </c>
      <c r="M917" s="12" t="n">
        <f aca="false">IF(COUNT(E917,H917)=2,E917+H917,"")</f>
        <v>912</v>
      </c>
    </row>
    <row r="918" customFormat="false" ht="15" hidden="false" customHeight="false" outlineLevel="0" collapsed="false">
      <c r="A918" s="7" t="s">
        <v>1587</v>
      </c>
      <c r="B918" s="7" t="s">
        <v>1628</v>
      </c>
      <c r="C918" s="8" t="s">
        <v>1629</v>
      </c>
      <c r="D918" s="9" t="str">
        <f aca="false">A918&amp;"|"&amp;B918</f>
        <v>Kansas|Ellsworth County</v>
      </c>
      <c r="E918" s="10" t="n">
        <v>705</v>
      </c>
      <c r="F918" s="10" t="n">
        <v>1248</v>
      </c>
      <c r="G918" s="10" t="n">
        <v>92</v>
      </c>
      <c r="H918" s="10" t="n">
        <v>13</v>
      </c>
      <c r="I918" s="10" t="n">
        <v>414</v>
      </c>
      <c r="J918" s="10" t="n">
        <v>66792</v>
      </c>
      <c r="K918" s="11" t="n">
        <v>6366</v>
      </c>
      <c r="L918" s="12" t="n">
        <f aca="false">IF(COUNT(F918,G918)=2,F918+G918,"")</f>
        <v>1340</v>
      </c>
      <c r="M918" s="12" t="n">
        <f aca="false">IF(COUNT(E918,H918)=2,E918+H918,"")</f>
        <v>718</v>
      </c>
    </row>
    <row r="919" customFormat="false" ht="15" hidden="false" customHeight="false" outlineLevel="0" collapsed="false">
      <c r="A919" s="7" t="s">
        <v>1587</v>
      </c>
      <c r="B919" s="7" t="s">
        <v>1630</v>
      </c>
      <c r="C919" s="8" t="s">
        <v>1631</v>
      </c>
      <c r="D919" s="9" t="str">
        <f aca="false">A919&amp;"|"&amp;B919</f>
        <v>Kansas|Finney County</v>
      </c>
      <c r="E919" s="10" t="n">
        <v>991</v>
      </c>
      <c r="F919" s="10" t="n">
        <v>1651</v>
      </c>
      <c r="G919" s="10" t="n">
        <v>128</v>
      </c>
      <c r="H919" s="10" t="n">
        <v>13</v>
      </c>
      <c r="I919" s="10" t="n">
        <v>414</v>
      </c>
      <c r="J919" s="10" t="n">
        <v>72437</v>
      </c>
      <c r="K919" s="11" t="n">
        <v>38001</v>
      </c>
      <c r="L919" s="12" t="n">
        <f aca="false">IF(COUNT(F919,G919)=2,F919+G919,"")</f>
        <v>1779</v>
      </c>
      <c r="M919" s="12" t="n">
        <f aca="false">IF(COUNT(E919,H919)=2,E919+H919,"")</f>
        <v>1004</v>
      </c>
    </row>
    <row r="920" customFormat="false" ht="15" hidden="false" customHeight="false" outlineLevel="0" collapsed="false">
      <c r="A920" s="7" t="s">
        <v>1587</v>
      </c>
      <c r="B920" s="7" t="s">
        <v>1192</v>
      </c>
      <c r="C920" s="8" t="s">
        <v>1632</v>
      </c>
      <c r="D920" s="9" t="str">
        <f aca="false">A920&amp;"|"&amp;B920</f>
        <v>Kansas|Ford County</v>
      </c>
      <c r="E920" s="10" t="n">
        <v>960</v>
      </c>
      <c r="F920" s="10" t="n">
        <v>1418</v>
      </c>
      <c r="G920" s="10" t="n">
        <v>124</v>
      </c>
      <c r="H920" s="10" t="n">
        <v>13</v>
      </c>
      <c r="I920" s="10" t="n">
        <v>414</v>
      </c>
      <c r="J920" s="10" t="n">
        <v>70495</v>
      </c>
      <c r="K920" s="11" t="n">
        <v>34133</v>
      </c>
      <c r="L920" s="12" t="n">
        <f aca="false">IF(COUNT(F920,G920)=2,F920+G920,"")</f>
        <v>1542</v>
      </c>
      <c r="M920" s="12" t="n">
        <f aca="false">IF(COUNT(E920,H920)=2,E920+H920,"")</f>
        <v>973</v>
      </c>
    </row>
    <row r="921" customFormat="false" ht="15" hidden="false" customHeight="false" outlineLevel="0" collapsed="false">
      <c r="A921" s="7" t="s">
        <v>1587</v>
      </c>
      <c r="B921" s="7" t="s">
        <v>113</v>
      </c>
      <c r="C921" s="8" t="s">
        <v>1633</v>
      </c>
      <c r="D921" s="9" t="str">
        <f aca="false">A921&amp;"|"&amp;B921</f>
        <v>Kansas|Franklin County</v>
      </c>
      <c r="E921" s="10" t="n">
        <v>949</v>
      </c>
      <c r="F921" s="10" t="n">
        <v>1615</v>
      </c>
      <c r="G921" s="10" t="n">
        <v>122</v>
      </c>
      <c r="H921" s="10" t="n">
        <v>13</v>
      </c>
      <c r="I921" s="10" t="n">
        <v>414</v>
      </c>
      <c r="J921" s="10" t="n">
        <v>72142</v>
      </c>
      <c r="K921" s="11" t="n">
        <v>25994</v>
      </c>
      <c r="L921" s="12" t="n">
        <f aca="false">IF(COUNT(F921,G921)=2,F921+G921,"")</f>
        <v>1737</v>
      </c>
      <c r="M921" s="12" t="n">
        <f aca="false">IF(COUNT(E921,H921)=2,E921+H921,"")</f>
        <v>962</v>
      </c>
    </row>
    <row r="922" customFormat="false" ht="15" hidden="false" customHeight="false" outlineLevel="0" collapsed="false">
      <c r="A922" s="7" t="s">
        <v>1587</v>
      </c>
      <c r="B922" s="7" t="s">
        <v>1634</v>
      </c>
      <c r="C922" s="8" t="s">
        <v>1635</v>
      </c>
      <c r="D922" s="9" t="str">
        <f aca="false">A922&amp;"|"&amp;B922</f>
        <v>Kansas|Geary County</v>
      </c>
      <c r="E922" s="10" t="n">
        <v>1119</v>
      </c>
      <c r="F922" s="10" t="n">
        <v>1590</v>
      </c>
      <c r="G922" s="10" t="n">
        <v>144</v>
      </c>
      <c r="H922" s="10" t="n">
        <v>13</v>
      </c>
      <c r="I922" s="10" t="n">
        <v>804</v>
      </c>
      <c r="J922" s="10" t="n">
        <v>57344</v>
      </c>
      <c r="K922" s="11" t="n">
        <v>35895</v>
      </c>
      <c r="L922" s="12" t="n">
        <f aca="false">IF(COUNT(F922,G922)=2,F922+G922,"")</f>
        <v>1734</v>
      </c>
      <c r="M922" s="12" t="n">
        <f aca="false">IF(COUNT(E922,H922)=2,E922+H922,"")</f>
        <v>1132</v>
      </c>
    </row>
    <row r="923" customFormat="false" ht="15" hidden="false" customHeight="false" outlineLevel="0" collapsed="false">
      <c r="A923" s="7" t="s">
        <v>1587</v>
      </c>
      <c r="B923" s="7" t="s">
        <v>1636</v>
      </c>
      <c r="C923" s="8" t="s">
        <v>1637</v>
      </c>
      <c r="D923" s="9" t="str">
        <f aca="false">A923&amp;"|"&amp;B923</f>
        <v>Kansas|Gove County</v>
      </c>
      <c r="E923" s="10" t="n">
        <v>730</v>
      </c>
      <c r="F923" s="10" t="n">
        <v>1301</v>
      </c>
      <c r="G923" s="10" t="n">
        <v>94</v>
      </c>
      <c r="H923" s="10" t="n">
        <v>13</v>
      </c>
      <c r="I923" s="10" t="n">
        <v>414</v>
      </c>
      <c r="J923" s="10" t="n">
        <v>63203</v>
      </c>
      <c r="K923" s="11" t="n">
        <v>2796</v>
      </c>
      <c r="L923" s="12" t="n">
        <f aca="false">IF(COUNT(F923,G923)=2,F923+G923,"")</f>
        <v>1395</v>
      </c>
      <c r="M923" s="12" t="n">
        <f aca="false">IF(COUNT(E923,H923)=2,E923+H923,"")</f>
        <v>743</v>
      </c>
    </row>
    <row r="924" customFormat="false" ht="15" hidden="false" customHeight="false" outlineLevel="0" collapsed="false">
      <c r="A924" s="7" t="s">
        <v>1587</v>
      </c>
      <c r="B924" s="7" t="s">
        <v>259</v>
      </c>
      <c r="C924" s="8" t="s">
        <v>1638</v>
      </c>
      <c r="D924" s="9" t="str">
        <f aca="false">A924&amp;"|"&amp;B924</f>
        <v>Kansas|Graham County</v>
      </c>
      <c r="E924" s="10" t="n">
        <v>726</v>
      </c>
      <c r="F924" s="10" t="n">
        <v>1158</v>
      </c>
      <c r="G924" s="10" t="n">
        <v>94</v>
      </c>
      <c r="H924" s="10" t="n">
        <v>13</v>
      </c>
      <c r="I924" s="10" t="n">
        <v>414</v>
      </c>
      <c r="J924" s="10" t="n">
        <v>52909</v>
      </c>
      <c r="K924" s="11" t="n">
        <v>2406</v>
      </c>
      <c r="L924" s="12" t="n">
        <f aca="false">IF(COUNT(F924,G924)=2,F924+G924,"")</f>
        <v>1252</v>
      </c>
      <c r="M924" s="12" t="n">
        <f aca="false">IF(COUNT(E924,H924)=2,E924+H924,"")</f>
        <v>739</v>
      </c>
    </row>
    <row r="925" customFormat="false" ht="15" hidden="false" customHeight="false" outlineLevel="0" collapsed="false">
      <c r="A925" s="7" t="s">
        <v>1587</v>
      </c>
      <c r="B925" s="7" t="s">
        <v>329</v>
      </c>
      <c r="C925" s="8" t="s">
        <v>1639</v>
      </c>
      <c r="D925" s="9" t="str">
        <f aca="false">A925&amp;"|"&amp;B925</f>
        <v>Kansas|Grant County</v>
      </c>
      <c r="E925" s="10" t="n">
        <v>696</v>
      </c>
      <c r="F925" s="10" t="n">
        <v>1313</v>
      </c>
      <c r="G925" s="10" t="n">
        <v>92</v>
      </c>
      <c r="H925" s="10" t="n">
        <v>13</v>
      </c>
      <c r="I925" s="10" t="n">
        <v>414</v>
      </c>
      <c r="J925" s="10" t="n">
        <v>72484</v>
      </c>
      <c r="K925" s="11" t="n">
        <v>7284</v>
      </c>
      <c r="L925" s="12" t="n">
        <f aca="false">IF(COUNT(F925,G925)=2,F925+G925,"")</f>
        <v>1405</v>
      </c>
      <c r="M925" s="12" t="n">
        <f aca="false">IF(COUNT(E925,H925)=2,E925+H925,"")</f>
        <v>709</v>
      </c>
    </row>
    <row r="926" customFormat="false" ht="15" hidden="false" customHeight="false" outlineLevel="0" collapsed="false">
      <c r="A926" s="7" t="s">
        <v>1587</v>
      </c>
      <c r="B926" s="7" t="s">
        <v>1640</v>
      </c>
      <c r="C926" s="8" t="s">
        <v>1641</v>
      </c>
      <c r="D926" s="9" t="str">
        <f aca="false">A926&amp;"|"&amp;B926</f>
        <v>Kansas|Gray County</v>
      </c>
      <c r="E926" s="10" t="n">
        <v>833</v>
      </c>
      <c r="F926" s="10" t="n">
        <v>1448</v>
      </c>
      <c r="G926" s="10" t="n">
        <v>107</v>
      </c>
      <c r="H926" s="10" t="n">
        <v>13</v>
      </c>
      <c r="I926" s="10" t="n">
        <v>414</v>
      </c>
      <c r="J926" s="10" t="n">
        <v>77885</v>
      </c>
      <c r="K926" s="11" t="n">
        <v>5696</v>
      </c>
      <c r="L926" s="12" t="n">
        <f aca="false">IF(COUNT(F926,G926)=2,F926+G926,"")</f>
        <v>1555</v>
      </c>
      <c r="M926" s="12" t="n">
        <f aca="false">IF(COUNT(E926,H926)=2,E926+H926,"")</f>
        <v>846</v>
      </c>
    </row>
    <row r="927" customFormat="false" ht="15" hidden="false" customHeight="false" outlineLevel="0" collapsed="false">
      <c r="A927" s="7" t="s">
        <v>1587</v>
      </c>
      <c r="B927" s="7" t="s">
        <v>1642</v>
      </c>
      <c r="C927" s="8" t="s">
        <v>1643</v>
      </c>
      <c r="D927" s="9" t="str">
        <f aca="false">A927&amp;"|"&amp;B927</f>
        <v>Kansas|Greeley County</v>
      </c>
      <c r="E927" s="10" t="n">
        <v>915</v>
      </c>
      <c r="F927" s="10" t="n">
        <v>1408</v>
      </c>
      <c r="G927" s="10" t="n">
        <v>118</v>
      </c>
      <c r="H927" s="10" t="n">
        <v>13</v>
      </c>
      <c r="I927" s="10" t="n">
        <v>414</v>
      </c>
      <c r="J927" s="10" t="n">
        <v>78819</v>
      </c>
      <c r="K927" s="11" t="n">
        <v>1296</v>
      </c>
      <c r="L927" s="12" t="n">
        <f aca="false">IF(COUNT(F927,G927)=2,F927+G927,"")</f>
        <v>1526</v>
      </c>
      <c r="M927" s="12" t="n">
        <f aca="false">IF(COUNT(E927,H927)=2,E927+H927,"")</f>
        <v>928</v>
      </c>
    </row>
    <row r="928" customFormat="false" ht="15" hidden="false" customHeight="false" outlineLevel="0" collapsed="false">
      <c r="A928" s="7" t="s">
        <v>1587</v>
      </c>
      <c r="B928" s="7" t="s">
        <v>1644</v>
      </c>
      <c r="C928" s="8" t="s">
        <v>1645</v>
      </c>
      <c r="D928" s="9" t="str">
        <f aca="false">A928&amp;"|"&amp;B928</f>
        <v>Kansas|Greenwood County</v>
      </c>
      <c r="E928" s="10" t="n">
        <v>710</v>
      </c>
      <c r="F928" s="10" t="n">
        <v>1206</v>
      </c>
      <c r="G928" s="10" t="n">
        <v>92</v>
      </c>
      <c r="H928" s="10" t="n">
        <v>13</v>
      </c>
      <c r="I928" s="10" t="n">
        <v>414</v>
      </c>
      <c r="J928" s="10" t="n">
        <v>58276</v>
      </c>
      <c r="K928" s="11" t="n">
        <v>5956</v>
      </c>
      <c r="L928" s="12" t="n">
        <f aca="false">IF(COUNT(F928,G928)=2,F928+G928,"")</f>
        <v>1298</v>
      </c>
      <c r="M928" s="12" t="n">
        <f aca="false">IF(COUNT(E928,H928)=2,E928+H928,"")</f>
        <v>723</v>
      </c>
    </row>
    <row r="929" customFormat="false" ht="15" hidden="false" customHeight="false" outlineLevel="0" collapsed="false">
      <c r="A929" s="7" t="s">
        <v>1587</v>
      </c>
      <c r="B929" s="7" t="s">
        <v>717</v>
      </c>
      <c r="C929" s="8" t="s">
        <v>1646</v>
      </c>
      <c r="D929" s="9" t="str">
        <f aca="false">A929&amp;"|"&amp;B929</f>
        <v>Kansas|Hamilton County</v>
      </c>
      <c r="E929" s="10" t="n">
        <v>778</v>
      </c>
      <c r="F929" s="10" t="n">
        <v>1331</v>
      </c>
      <c r="G929" s="10" t="n">
        <v>100</v>
      </c>
      <c r="H929" s="10" t="n">
        <v>13</v>
      </c>
      <c r="I929" s="10" t="n">
        <v>414</v>
      </c>
      <c r="J929" s="10" t="n">
        <v>61929</v>
      </c>
      <c r="K929" s="11" t="n">
        <v>2485</v>
      </c>
      <c r="L929" s="12" t="n">
        <f aca="false">IF(COUNT(F929,G929)=2,F929+G929,"")</f>
        <v>1431</v>
      </c>
      <c r="M929" s="12" t="n">
        <f aca="false">IF(COUNT(E929,H929)=2,E929+H929,"")</f>
        <v>791</v>
      </c>
    </row>
    <row r="930" customFormat="false" ht="15" hidden="false" customHeight="false" outlineLevel="0" collapsed="false">
      <c r="A930" s="7" t="s">
        <v>1587</v>
      </c>
      <c r="B930" s="7" t="s">
        <v>1647</v>
      </c>
      <c r="C930" s="8" t="s">
        <v>1648</v>
      </c>
      <c r="D930" s="9" t="str">
        <f aca="false">A930&amp;"|"&amp;B930</f>
        <v>Kansas|Harper County</v>
      </c>
      <c r="E930" s="10" t="n">
        <v>693</v>
      </c>
      <c r="F930" s="10" t="n">
        <v>1215</v>
      </c>
      <c r="G930" s="10" t="n">
        <v>92</v>
      </c>
      <c r="H930" s="10" t="n">
        <v>13</v>
      </c>
      <c r="I930" s="10" t="n">
        <v>414</v>
      </c>
      <c r="J930" s="10" t="n">
        <v>55417</v>
      </c>
      <c r="K930" s="11" t="n">
        <v>5446</v>
      </c>
      <c r="L930" s="12" t="n">
        <f aca="false">IF(COUNT(F930,G930)=2,F930+G930,"")</f>
        <v>1307</v>
      </c>
      <c r="M930" s="12" t="n">
        <f aca="false">IF(COUNT(E930,H930)=2,E930+H930,"")</f>
        <v>706</v>
      </c>
    </row>
    <row r="931" customFormat="false" ht="15" hidden="false" customHeight="false" outlineLevel="0" collapsed="false">
      <c r="A931" s="7" t="s">
        <v>1587</v>
      </c>
      <c r="B931" s="7" t="s">
        <v>1649</v>
      </c>
      <c r="C931" s="8" t="s">
        <v>1650</v>
      </c>
      <c r="D931" s="9" t="str">
        <f aca="false">A931&amp;"|"&amp;B931</f>
        <v>Kansas|Harvey County</v>
      </c>
      <c r="E931" s="10" t="n">
        <v>891</v>
      </c>
      <c r="F931" s="10" t="n">
        <v>1480</v>
      </c>
      <c r="G931" s="10" t="n">
        <v>115</v>
      </c>
      <c r="H931" s="10" t="n">
        <v>13</v>
      </c>
      <c r="I931" s="10" t="n">
        <v>804</v>
      </c>
      <c r="J931" s="10" t="n">
        <v>73269</v>
      </c>
      <c r="K931" s="11" t="n">
        <v>33823</v>
      </c>
      <c r="L931" s="12" t="n">
        <f aca="false">IF(COUNT(F931,G931)=2,F931+G931,"")</f>
        <v>1595</v>
      </c>
      <c r="M931" s="12" t="n">
        <f aca="false">IF(COUNT(E931,H931)=2,E931+H931,"")</f>
        <v>904</v>
      </c>
    </row>
    <row r="932" customFormat="false" ht="15" hidden="false" customHeight="false" outlineLevel="0" collapsed="false">
      <c r="A932" s="7" t="s">
        <v>1587</v>
      </c>
      <c r="B932" s="7" t="s">
        <v>1651</v>
      </c>
      <c r="C932" s="8" t="s">
        <v>1652</v>
      </c>
      <c r="D932" s="9" t="str">
        <f aca="false">A932&amp;"|"&amp;B932</f>
        <v>Kansas|Haskell County</v>
      </c>
      <c r="E932" s="10" t="n">
        <v>776</v>
      </c>
      <c r="F932" s="10" t="n">
        <v>1341</v>
      </c>
      <c r="G932" s="10" t="n">
        <v>100</v>
      </c>
      <c r="H932" s="10" t="n">
        <v>13</v>
      </c>
      <c r="I932" s="10" t="n">
        <v>414</v>
      </c>
      <c r="J932" s="10" t="n">
        <v>69138</v>
      </c>
      <c r="K932" s="11" t="n">
        <v>3695</v>
      </c>
      <c r="L932" s="12" t="n">
        <f aca="false">IF(COUNT(F932,G932)=2,F932+G932,"")</f>
        <v>1441</v>
      </c>
      <c r="M932" s="12" t="n">
        <f aca="false">IF(COUNT(E932,H932)=2,E932+H932,"")</f>
        <v>789</v>
      </c>
    </row>
    <row r="933" customFormat="false" ht="15" hidden="false" customHeight="false" outlineLevel="0" collapsed="false">
      <c r="A933" s="7" t="s">
        <v>1587</v>
      </c>
      <c r="B933" s="7" t="s">
        <v>1653</v>
      </c>
      <c r="C933" s="8" t="s">
        <v>1654</v>
      </c>
      <c r="D933" s="9" t="str">
        <f aca="false">A933&amp;"|"&amp;B933</f>
        <v>Kansas|Hodgeman County</v>
      </c>
      <c r="E933" s="10" t="n">
        <v>900</v>
      </c>
      <c r="F933" s="10" t="n">
        <v>1554</v>
      </c>
      <c r="G933" s="10" t="n">
        <v>116</v>
      </c>
      <c r="H933" s="10" t="n">
        <v>13</v>
      </c>
      <c r="I933" s="10" t="n">
        <v>414</v>
      </c>
      <c r="J933" s="10" t="n">
        <v>63125</v>
      </c>
      <c r="K933" s="11" t="n">
        <v>1676</v>
      </c>
      <c r="L933" s="12" t="n">
        <f aca="false">IF(COUNT(F933,G933)=2,F933+G933,"")</f>
        <v>1670</v>
      </c>
      <c r="M933" s="12" t="n">
        <f aca="false">IF(COUNT(E933,H933)=2,E933+H933,"")</f>
        <v>913</v>
      </c>
    </row>
    <row r="934" customFormat="false" ht="15" hidden="false" customHeight="false" outlineLevel="0" collapsed="false">
      <c r="A934" s="7" t="s">
        <v>1587</v>
      </c>
      <c r="B934" s="7" t="s">
        <v>125</v>
      </c>
      <c r="C934" s="8" t="s">
        <v>1655</v>
      </c>
      <c r="D934" s="9" t="str">
        <f aca="false">A934&amp;"|"&amp;B934</f>
        <v>Kansas|Jackson County</v>
      </c>
      <c r="E934" s="10" t="n">
        <v>856</v>
      </c>
      <c r="F934" s="10" t="n">
        <v>1552</v>
      </c>
      <c r="G934" s="10" t="n">
        <v>110</v>
      </c>
      <c r="H934" s="10" t="n">
        <v>13</v>
      </c>
      <c r="I934" s="10" t="n">
        <v>414</v>
      </c>
      <c r="J934" s="10" t="n">
        <v>72703</v>
      </c>
      <c r="K934" s="11" t="n">
        <v>13277</v>
      </c>
      <c r="L934" s="12" t="n">
        <f aca="false">IF(COUNT(F934,G934)=2,F934+G934,"")</f>
        <v>1662</v>
      </c>
      <c r="M934" s="12" t="n">
        <f aca="false">IF(COUNT(E934,H934)=2,E934+H934,"")</f>
        <v>869</v>
      </c>
    </row>
    <row r="935" customFormat="false" ht="15" hidden="false" customHeight="false" outlineLevel="0" collapsed="false">
      <c r="A935" s="7" t="s">
        <v>1587</v>
      </c>
      <c r="B935" s="7" t="s">
        <v>127</v>
      </c>
      <c r="C935" s="8" t="s">
        <v>1656</v>
      </c>
      <c r="D935" s="9" t="str">
        <f aca="false">A935&amp;"|"&amp;B935</f>
        <v>Kansas|Jefferson County</v>
      </c>
      <c r="E935" s="10" t="n">
        <v>844</v>
      </c>
      <c r="F935" s="10" t="n">
        <v>1534</v>
      </c>
      <c r="G935" s="10" t="n">
        <v>109</v>
      </c>
      <c r="H935" s="10" t="n">
        <v>13</v>
      </c>
      <c r="I935" s="10" t="n">
        <v>804</v>
      </c>
      <c r="J935" s="10" t="n">
        <v>77393</v>
      </c>
      <c r="K935" s="11" t="n">
        <v>18391</v>
      </c>
      <c r="L935" s="12" t="n">
        <f aca="false">IF(COUNT(F935,G935)=2,F935+G935,"")</f>
        <v>1643</v>
      </c>
      <c r="M935" s="12" t="n">
        <f aca="false">IF(COUNT(E935,H935)=2,E935+H935,"")</f>
        <v>857</v>
      </c>
    </row>
    <row r="936" customFormat="false" ht="15" hidden="false" customHeight="false" outlineLevel="0" collapsed="false">
      <c r="A936" s="7" t="s">
        <v>1587</v>
      </c>
      <c r="B936" s="7" t="s">
        <v>1657</v>
      </c>
      <c r="C936" s="8" t="s">
        <v>1658</v>
      </c>
      <c r="D936" s="9" t="str">
        <f aca="false">A936&amp;"|"&amp;B936</f>
        <v>Kansas|Jewell County</v>
      </c>
      <c r="E936" s="10" t="n">
        <v>591</v>
      </c>
      <c r="F936" s="10" t="n">
        <v>1363</v>
      </c>
      <c r="G936" s="10" t="n">
        <v>92</v>
      </c>
      <c r="H936" s="10" t="n">
        <v>13</v>
      </c>
      <c r="I936" s="10" t="n">
        <v>414</v>
      </c>
      <c r="J936" s="10" t="n">
        <v>52344</v>
      </c>
      <c r="K936" s="11" t="n">
        <v>2909</v>
      </c>
      <c r="L936" s="12" t="n">
        <f aca="false">IF(COUNT(F936,G936)=2,F936+G936,"")</f>
        <v>1455</v>
      </c>
      <c r="M936" s="12" t="n">
        <f aca="false">IF(COUNT(E936,H936)=2,E936+H936,"")</f>
        <v>604</v>
      </c>
    </row>
    <row r="937" customFormat="false" ht="15" hidden="false" customHeight="false" outlineLevel="0" collapsed="false">
      <c r="A937" s="7" t="s">
        <v>1587</v>
      </c>
      <c r="B937" s="7" t="s">
        <v>344</v>
      </c>
      <c r="C937" s="8" t="s">
        <v>1659</v>
      </c>
      <c r="D937" s="9" t="str">
        <f aca="false">A937&amp;"|"&amp;B937</f>
        <v>Kansas|Johnson County</v>
      </c>
      <c r="E937" s="10" t="n">
        <v>1385</v>
      </c>
      <c r="F937" s="10" t="n">
        <v>2178</v>
      </c>
      <c r="G937" s="10" t="n">
        <v>179</v>
      </c>
      <c r="H937" s="10" t="n">
        <v>13</v>
      </c>
      <c r="I937" s="10" t="n">
        <v>969</v>
      </c>
      <c r="J937" s="10" t="n">
        <v>107261</v>
      </c>
      <c r="K937" s="11" t="n">
        <v>614764</v>
      </c>
      <c r="L937" s="12" t="n">
        <f aca="false">IF(COUNT(F937,G937)=2,F937+G937,"")</f>
        <v>2357</v>
      </c>
      <c r="M937" s="12" t="n">
        <f aca="false">IF(COUNT(E937,H937)=2,E937+H937,"")</f>
        <v>1398</v>
      </c>
    </row>
    <row r="938" customFormat="false" ht="15" hidden="false" customHeight="false" outlineLevel="0" collapsed="false">
      <c r="A938" s="7" t="s">
        <v>1587</v>
      </c>
      <c r="B938" s="7" t="s">
        <v>1660</v>
      </c>
      <c r="C938" s="8" t="s">
        <v>1661</v>
      </c>
      <c r="D938" s="9" t="str">
        <f aca="false">A938&amp;"|"&amp;B938</f>
        <v>Kansas|Kearny County</v>
      </c>
      <c r="E938" s="10" t="n">
        <v>1137</v>
      </c>
      <c r="F938" s="10" t="n">
        <v>1405</v>
      </c>
      <c r="G938" s="10" t="n">
        <v>147</v>
      </c>
      <c r="H938" s="10" t="n">
        <v>13</v>
      </c>
      <c r="I938" s="10" t="n">
        <v>414</v>
      </c>
      <c r="J938" s="10" t="n">
        <v>74135</v>
      </c>
      <c r="K938" s="11" t="n">
        <v>3910</v>
      </c>
      <c r="L938" s="12" t="n">
        <f aca="false">IF(COUNT(F938,G938)=2,F938+G938,"")</f>
        <v>1552</v>
      </c>
      <c r="M938" s="12" t="n">
        <f aca="false">IF(COUNT(E938,H938)=2,E938+H938,"")</f>
        <v>1150</v>
      </c>
    </row>
    <row r="939" customFormat="false" ht="15" hidden="false" customHeight="false" outlineLevel="0" collapsed="false">
      <c r="A939" s="7" t="s">
        <v>1587</v>
      </c>
      <c r="B939" s="7" t="s">
        <v>1662</v>
      </c>
      <c r="C939" s="8" t="s">
        <v>1663</v>
      </c>
      <c r="D939" s="9" t="str">
        <f aca="false">A939&amp;"|"&amp;B939</f>
        <v>Kansas|Kingman County</v>
      </c>
      <c r="E939" s="10" t="n">
        <v>807</v>
      </c>
      <c r="F939" s="10" t="n">
        <v>1222</v>
      </c>
      <c r="G939" s="10" t="n">
        <v>104</v>
      </c>
      <c r="H939" s="10" t="n">
        <v>13</v>
      </c>
      <c r="I939" s="10" t="n">
        <v>414</v>
      </c>
      <c r="J939" s="10" t="n">
        <v>59819</v>
      </c>
      <c r="K939" s="11" t="n">
        <v>7284</v>
      </c>
      <c r="L939" s="12" t="n">
        <f aca="false">IF(COUNT(F939,G939)=2,F939+G939,"")</f>
        <v>1326</v>
      </c>
      <c r="M939" s="12" t="n">
        <f aca="false">IF(COUNT(E939,H939)=2,E939+H939,"")</f>
        <v>820</v>
      </c>
    </row>
    <row r="940" customFormat="false" ht="15" hidden="false" customHeight="false" outlineLevel="0" collapsed="false">
      <c r="A940" s="7" t="s">
        <v>1587</v>
      </c>
      <c r="B940" s="7" t="s">
        <v>590</v>
      </c>
      <c r="C940" s="8" t="s">
        <v>1664</v>
      </c>
      <c r="D940" s="9" t="str">
        <f aca="false">A940&amp;"|"&amp;B940</f>
        <v>Kansas|Kiowa County</v>
      </c>
      <c r="E940" s="10" t="n">
        <v>728</v>
      </c>
      <c r="F940" s="10" t="n">
        <v>1460</v>
      </c>
      <c r="G940" s="10" t="n">
        <v>94</v>
      </c>
      <c r="H940" s="10" t="n">
        <v>13</v>
      </c>
      <c r="I940" s="10" t="n">
        <v>414</v>
      </c>
      <c r="J940" s="10" t="n">
        <v>73214</v>
      </c>
      <c r="K940" s="11" t="n">
        <v>2422</v>
      </c>
      <c r="L940" s="12" t="n">
        <f aca="false">IF(COUNT(F940,G940)=2,F940+G940,"")</f>
        <v>1554</v>
      </c>
      <c r="M940" s="12" t="n">
        <f aca="false">IF(COUNT(E940,H940)=2,E940+H940,"")</f>
        <v>741</v>
      </c>
    </row>
    <row r="941" customFormat="false" ht="15" hidden="false" customHeight="false" outlineLevel="0" collapsed="false">
      <c r="A941" s="7" t="s">
        <v>1587</v>
      </c>
      <c r="B941" s="7" t="s">
        <v>1665</v>
      </c>
      <c r="C941" s="8" t="s">
        <v>1666</v>
      </c>
      <c r="D941" s="9" t="str">
        <f aca="false">A941&amp;"|"&amp;B941</f>
        <v>Kansas|Labette County</v>
      </c>
      <c r="E941" s="10" t="n">
        <v>729</v>
      </c>
      <c r="F941" s="10" t="n">
        <v>1356</v>
      </c>
      <c r="G941" s="10" t="n">
        <v>94</v>
      </c>
      <c r="H941" s="10" t="n">
        <v>13</v>
      </c>
      <c r="I941" s="10" t="n">
        <v>414</v>
      </c>
      <c r="J941" s="10" t="n">
        <v>55439</v>
      </c>
      <c r="K941" s="11" t="n">
        <v>19949</v>
      </c>
      <c r="L941" s="12" t="n">
        <f aca="false">IF(COUNT(F941,G941)=2,F941+G941,"")</f>
        <v>1450</v>
      </c>
      <c r="M941" s="12" t="n">
        <f aca="false">IF(COUNT(E941,H941)=2,E941+H941,"")</f>
        <v>742</v>
      </c>
    </row>
    <row r="942" customFormat="false" ht="15" hidden="false" customHeight="false" outlineLevel="0" collapsed="false">
      <c r="A942" s="7" t="s">
        <v>1587</v>
      </c>
      <c r="B942" s="7" t="s">
        <v>1667</v>
      </c>
      <c r="C942" s="8" t="s">
        <v>1668</v>
      </c>
      <c r="D942" s="9" t="str">
        <f aca="false">A942&amp;"|"&amp;B942</f>
        <v>Kansas|Lane County</v>
      </c>
      <c r="E942" s="10" t="n">
        <v>497</v>
      </c>
      <c r="F942" s="10" t="n">
        <v>1145</v>
      </c>
      <c r="G942" s="10" t="n">
        <v>92</v>
      </c>
      <c r="H942" s="10" t="n">
        <v>13</v>
      </c>
      <c r="I942" s="10" t="n">
        <v>414</v>
      </c>
      <c r="J942" s="10" t="n">
        <v>53042</v>
      </c>
      <c r="K942" s="11" t="n">
        <v>1497</v>
      </c>
      <c r="L942" s="12" t="n">
        <f aca="false">IF(COUNT(F942,G942)=2,F942+G942,"")</f>
        <v>1237</v>
      </c>
      <c r="M942" s="12" t="n">
        <f aca="false">IF(COUNT(E942,H942)=2,E942+H942,"")</f>
        <v>510</v>
      </c>
    </row>
    <row r="943" customFormat="false" ht="15" hidden="false" customHeight="false" outlineLevel="0" collapsed="false">
      <c r="A943" s="7" t="s">
        <v>1587</v>
      </c>
      <c r="B943" s="7" t="s">
        <v>1669</v>
      </c>
      <c r="C943" s="8" t="s">
        <v>1670</v>
      </c>
      <c r="D943" s="9" t="str">
        <f aca="false">A943&amp;"|"&amp;B943</f>
        <v>Kansas|Leavenworth County</v>
      </c>
      <c r="E943" s="10" t="n">
        <v>1138</v>
      </c>
      <c r="F943" s="10" t="n">
        <v>1822</v>
      </c>
      <c r="G943" s="10" t="n">
        <v>147</v>
      </c>
      <c r="H943" s="10" t="n">
        <v>13</v>
      </c>
      <c r="I943" s="10" t="n">
        <v>682</v>
      </c>
      <c r="J943" s="10" t="n">
        <v>86906</v>
      </c>
      <c r="K943" s="11" t="n">
        <v>82493</v>
      </c>
      <c r="L943" s="12" t="n">
        <f aca="false">IF(COUNT(F943,G943)=2,F943+G943,"")</f>
        <v>1969</v>
      </c>
      <c r="M943" s="12" t="n">
        <f aca="false">IF(COUNT(E943,H943)=2,E943+H943,"")</f>
        <v>1151</v>
      </c>
    </row>
    <row r="944" customFormat="false" ht="15" hidden="false" customHeight="false" outlineLevel="0" collapsed="false">
      <c r="A944" s="7" t="s">
        <v>1587</v>
      </c>
      <c r="B944" s="7" t="s">
        <v>350</v>
      </c>
      <c r="C944" s="8" t="s">
        <v>1671</v>
      </c>
      <c r="D944" s="9" t="str">
        <f aca="false">A944&amp;"|"&amp;B944</f>
        <v>Kansas|Lincoln County</v>
      </c>
      <c r="E944" s="10" t="n">
        <v>604</v>
      </c>
      <c r="F944" s="10" t="n">
        <v>1241</v>
      </c>
      <c r="G944" s="10" t="n">
        <v>92</v>
      </c>
      <c r="H944" s="10" t="n">
        <v>13</v>
      </c>
      <c r="I944" s="10" t="n">
        <v>414</v>
      </c>
      <c r="J944" s="10" t="n">
        <v>53546</v>
      </c>
      <c r="K944" s="11" t="n">
        <v>2924</v>
      </c>
      <c r="L944" s="12" t="n">
        <f aca="false">IF(COUNT(F944,G944)=2,F944+G944,"")</f>
        <v>1333</v>
      </c>
      <c r="M944" s="12" t="n">
        <f aca="false">IF(COUNT(E944,H944)=2,E944+H944,"")</f>
        <v>617</v>
      </c>
    </row>
    <row r="945" customFormat="false" ht="15" hidden="false" customHeight="false" outlineLevel="0" collapsed="false">
      <c r="A945" s="7" t="s">
        <v>1587</v>
      </c>
      <c r="B945" s="7" t="s">
        <v>1520</v>
      </c>
      <c r="C945" s="8" t="s">
        <v>1672</v>
      </c>
      <c r="D945" s="9" t="str">
        <f aca="false">A945&amp;"|"&amp;B945</f>
        <v>Kansas|Linn County</v>
      </c>
      <c r="E945" s="10" t="n">
        <v>682</v>
      </c>
      <c r="F945" s="10" t="n">
        <v>1409</v>
      </c>
      <c r="G945" s="10" t="n">
        <v>92</v>
      </c>
      <c r="H945" s="10" t="n">
        <v>13</v>
      </c>
      <c r="I945" s="10" t="n">
        <v>414</v>
      </c>
      <c r="J945" s="10" t="n">
        <v>59200</v>
      </c>
      <c r="K945" s="11" t="n">
        <v>9723</v>
      </c>
      <c r="L945" s="12" t="n">
        <f aca="false">IF(COUNT(F945,G945)=2,F945+G945,"")</f>
        <v>1501</v>
      </c>
      <c r="M945" s="12" t="n">
        <f aca="false">IF(COUNT(E945,H945)=2,E945+H945,"")</f>
        <v>695</v>
      </c>
    </row>
    <row r="946" customFormat="false" ht="15" hidden="false" customHeight="false" outlineLevel="0" collapsed="false">
      <c r="A946" s="7" t="s">
        <v>1587</v>
      </c>
      <c r="B946" s="7" t="s">
        <v>354</v>
      </c>
      <c r="C946" s="8" t="s">
        <v>1673</v>
      </c>
      <c r="D946" s="9" t="str">
        <f aca="false">A946&amp;"|"&amp;B946</f>
        <v>Kansas|Logan County</v>
      </c>
      <c r="E946" s="10" t="n">
        <v>796</v>
      </c>
      <c r="F946" s="10" t="n">
        <v>1223</v>
      </c>
      <c r="G946" s="10" t="n">
        <v>103</v>
      </c>
      <c r="H946" s="10" t="n">
        <v>13</v>
      </c>
      <c r="I946" s="10" t="n">
        <v>414</v>
      </c>
      <c r="J946" s="10" t="n">
        <v>71389</v>
      </c>
      <c r="K946" s="11" t="n">
        <v>2720</v>
      </c>
      <c r="L946" s="12" t="n">
        <f aca="false">IF(COUNT(F946,G946)=2,F946+G946,"")</f>
        <v>1326</v>
      </c>
      <c r="M946" s="12" t="n">
        <f aca="false">IF(COUNT(E946,H946)=2,E946+H946,"")</f>
        <v>809</v>
      </c>
    </row>
    <row r="947" customFormat="false" ht="15" hidden="false" customHeight="false" outlineLevel="0" collapsed="false">
      <c r="A947" s="7" t="s">
        <v>1587</v>
      </c>
      <c r="B947" s="7" t="s">
        <v>1526</v>
      </c>
      <c r="C947" s="8" t="s">
        <v>1674</v>
      </c>
      <c r="D947" s="9" t="str">
        <f aca="false">A947&amp;"|"&amp;B947</f>
        <v>Kansas|Lyon County</v>
      </c>
      <c r="E947" s="10" t="n">
        <v>796</v>
      </c>
      <c r="F947" s="10" t="n">
        <v>1289</v>
      </c>
      <c r="G947" s="10" t="n">
        <v>103</v>
      </c>
      <c r="H947" s="10" t="n">
        <v>13</v>
      </c>
      <c r="I947" s="10" t="n">
        <v>414</v>
      </c>
      <c r="J947" s="10" t="n">
        <v>59078</v>
      </c>
      <c r="K947" s="11" t="n">
        <v>32145</v>
      </c>
      <c r="L947" s="12" t="n">
        <f aca="false">IF(COUNT(F947,G947)=2,F947+G947,"")</f>
        <v>1392</v>
      </c>
      <c r="M947" s="12" t="n">
        <f aca="false">IF(COUNT(E947,H947)=2,E947+H947,"")</f>
        <v>809</v>
      </c>
    </row>
    <row r="948" customFormat="false" ht="15" hidden="false" customHeight="false" outlineLevel="0" collapsed="false">
      <c r="A948" s="7" t="s">
        <v>1587</v>
      </c>
      <c r="B948" s="7" t="s">
        <v>147</v>
      </c>
      <c r="C948" s="8" t="s">
        <v>1675</v>
      </c>
      <c r="D948" s="9" t="str">
        <f aca="false">A948&amp;"|"&amp;B948</f>
        <v>Kansas|Marion County</v>
      </c>
      <c r="E948" s="10" t="n">
        <v>727</v>
      </c>
      <c r="F948" s="10" t="n">
        <v>1238</v>
      </c>
      <c r="G948" s="10" t="n">
        <v>94</v>
      </c>
      <c r="H948" s="10" t="n">
        <v>13</v>
      </c>
      <c r="I948" s="10" t="n">
        <v>414</v>
      </c>
      <c r="J948" s="10" t="n">
        <v>63438</v>
      </c>
      <c r="K948" s="11" t="n">
        <v>11795</v>
      </c>
      <c r="L948" s="12" t="n">
        <f aca="false">IF(COUNT(F948,G948)=2,F948+G948,"")</f>
        <v>1332</v>
      </c>
      <c r="M948" s="12" t="n">
        <f aca="false">IF(COUNT(E948,H948)=2,E948+H948,"")</f>
        <v>740</v>
      </c>
    </row>
    <row r="949" customFormat="false" ht="15" hidden="false" customHeight="false" outlineLevel="0" collapsed="false">
      <c r="A949" s="7" t="s">
        <v>1587</v>
      </c>
      <c r="B949" s="7" t="s">
        <v>149</v>
      </c>
      <c r="C949" s="8" t="s">
        <v>1676</v>
      </c>
      <c r="D949" s="9" t="str">
        <f aca="false">A949&amp;"|"&amp;B949</f>
        <v>Kansas|Marshall County</v>
      </c>
      <c r="E949" s="10" t="n">
        <v>670</v>
      </c>
      <c r="F949" s="10" t="n">
        <v>1229</v>
      </c>
      <c r="G949" s="10" t="n">
        <v>92</v>
      </c>
      <c r="H949" s="10" t="n">
        <v>13</v>
      </c>
      <c r="I949" s="10" t="n">
        <v>414</v>
      </c>
      <c r="J949" s="10" t="n">
        <v>70828</v>
      </c>
      <c r="K949" s="11" t="n">
        <v>10001</v>
      </c>
      <c r="L949" s="12" t="n">
        <f aca="false">IF(COUNT(F949,G949)=2,F949+G949,"")</f>
        <v>1321</v>
      </c>
      <c r="M949" s="12" t="n">
        <f aca="false">IF(COUNT(E949,H949)=2,E949+H949,"")</f>
        <v>683</v>
      </c>
    </row>
    <row r="950" customFormat="false" ht="15" hidden="false" customHeight="false" outlineLevel="0" collapsed="false">
      <c r="A950" s="7" t="s">
        <v>1587</v>
      </c>
      <c r="B950" s="7" t="s">
        <v>1677</v>
      </c>
      <c r="C950" s="8" t="s">
        <v>1678</v>
      </c>
      <c r="D950" s="9" t="str">
        <f aca="false">A950&amp;"|"&amp;B950</f>
        <v>Kansas|McPherson County</v>
      </c>
      <c r="E950" s="10" t="n">
        <v>889</v>
      </c>
      <c r="F950" s="10" t="n">
        <v>1504</v>
      </c>
      <c r="G950" s="10" t="n">
        <v>115</v>
      </c>
      <c r="H950" s="10" t="n">
        <v>13</v>
      </c>
      <c r="I950" s="10" t="n">
        <v>414</v>
      </c>
      <c r="J950" s="10" t="n">
        <v>77701</v>
      </c>
      <c r="K950" s="11" t="n">
        <v>30130</v>
      </c>
      <c r="L950" s="12" t="n">
        <f aca="false">IF(COUNT(F950,G950)=2,F950+G950,"")</f>
        <v>1619</v>
      </c>
      <c r="M950" s="12" t="n">
        <f aca="false">IF(COUNT(E950,H950)=2,E950+H950,"")</f>
        <v>902</v>
      </c>
    </row>
    <row r="951" customFormat="false" ht="15" hidden="false" customHeight="false" outlineLevel="0" collapsed="false">
      <c r="A951" s="7" t="s">
        <v>1587</v>
      </c>
      <c r="B951" s="7" t="s">
        <v>1679</v>
      </c>
      <c r="C951" s="8" t="s">
        <v>1680</v>
      </c>
      <c r="D951" s="9" t="str">
        <f aca="false">A951&amp;"|"&amp;B951</f>
        <v>Kansas|Meade County</v>
      </c>
      <c r="E951" s="10" t="n">
        <v>799</v>
      </c>
      <c r="F951" s="10" t="n">
        <v>1417</v>
      </c>
      <c r="G951" s="10" t="n">
        <v>103</v>
      </c>
      <c r="H951" s="10" t="n">
        <v>13</v>
      </c>
      <c r="I951" s="10" t="n">
        <v>414</v>
      </c>
      <c r="J951" s="10" t="n">
        <v>74868</v>
      </c>
      <c r="K951" s="11" t="n">
        <v>3949</v>
      </c>
      <c r="L951" s="12" t="n">
        <f aca="false">IF(COUNT(F951,G951)=2,F951+G951,"")</f>
        <v>1520</v>
      </c>
      <c r="M951" s="12" t="n">
        <f aca="false">IF(COUNT(E951,H951)=2,E951+H951,"")</f>
        <v>812</v>
      </c>
    </row>
    <row r="952" customFormat="false" ht="15" hidden="false" customHeight="false" outlineLevel="0" collapsed="false">
      <c r="A952" s="7" t="s">
        <v>1587</v>
      </c>
      <c r="B952" s="7" t="s">
        <v>1378</v>
      </c>
      <c r="C952" s="8" t="s">
        <v>1681</v>
      </c>
      <c r="D952" s="9" t="str">
        <f aca="false">A952&amp;"|"&amp;B952</f>
        <v>Kansas|Miami County</v>
      </c>
      <c r="E952" s="10" t="n">
        <v>1101</v>
      </c>
      <c r="F952" s="10" t="n">
        <v>1905</v>
      </c>
      <c r="G952" s="10" t="n">
        <v>142</v>
      </c>
      <c r="H952" s="10" t="n">
        <v>13</v>
      </c>
      <c r="I952" s="10" t="n">
        <v>682</v>
      </c>
      <c r="J952" s="10" t="n">
        <v>88000</v>
      </c>
      <c r="K952" s="11" t="n">
        <v>34625</v>
      </c>
      <c r="L952" s="12" t="n">
        <f aca="false">IF(COUNT(F952,G952)=2,F952+G952,"")</f>
        <v>2047</v>
      </c>
      <c r="M952" s="12" t="n">
        <f aca="false">IF(COUNT(E952,H952)=2,E952+H952,"")</f>
        <v>1114</v>
      </c>
    </row>
    <row r="953" customFormat="false" ht="15" hidden="false" customHeight="false" outlineLevel="0" collapsed="false">
      <c r="A953" s="7" t="s">
        <v>1587</v>
      </c>
      <c r="B953" s="7" t="s">
        <v>963</v>
      </c>
      <c r="C953" s="8" t="s">
        <v>1682</v>
      </c>
      <c r="D953" s="9" t="str">
        <f aca="false">A953&amp;"|"&amp;B953</f>
        <v>Kansas|Mitchell County</v>
      </c>
      <c r="E953" s="10" t="n">
        <v>653</v>
      </c>
      <c r="F953" s="10" t="n">
        <v>1187</v>
      </c>
      <c r="G953" s="10" t="n">
        <v>92</v>
      </c>
      <c r="H953" s="10" t="n">
        <v>13</v>
      </c>
      <c r="I953" s="10" t="n">
        <v>414</v>
      </c>
      <c r="J953" s="10" t="n">
        <v>58233</v>
      </c>
      <c r="K953" s="11" t="n">
        <v>5767</v>
      </c>
      <c r="L953" s="12" t="n">
        <f aca="false">IF(COUNT(F953,G953)=2,F953+G953,"")</f>
        <v>1279</v>
      </c>
      <c r="M953" s="12" t="n">
        <f aca="false">IF(COUNT(E953,H953)=2,E953+H953,"")</f>
        <v>666</v>
      </c>
    </row>
    <row r="954" customFormat="false" ht="15" hidden="false" customHeight="false" outlineLevel="0" collapsed="false">
      <c r="A954" s="7" t="s">
        <v>1587</v>
      </c>
      <c r="B954" s="7" t="s">
        <v>155</v>
      </c>
      <c r="C954" s="8" t="s">
        <v>1683</v>
      </c>
      <c r="D954" s="9" t="str">
        <f aca="false">A954&amp;"|"&amp;B954</f>
        <v>Kansas|Montgomery County</v>
      </c>
      <c r="E954" s="10" t="n">
        <v>759</v>
      </c>
      <c r="F954" s="10" t="n">
        <v>1266</v>
      </c>
      <c r="G954" s="10" t="n">
        <v>98</v>
      </c>
      <c r="H954" s="10" t="n">
        <v>13</v>
      </c>
      <c r="I954" s="10" t="n">
        <v>414</v>
      </c>
      <c r="J954" s="10" t="n">
        <v>53242</v>
      </c>
      <c r="K954" s="11" t="n">
        <v>31143</v>
      </c>
      <c r="L954" s="12" t="n">
        <f aca="false">IF(COUNT(F954,G954)=2,F954+G954,"")</f>
        <v>1364</v>
      </c>
      <c r="M954" s="12" t="n">
        <f aca="false">IF(COUNT(E954,H954)=2,E954+H954,"")</f>
        <v>772</v>
      </c>
    </row>
    <row r="955" customFormat="false" ht="15" hidden="false" customHeight="false" outlineLevel="0" collapsed="false">
      <c r="A955" s="7" t="s">
        <v>1587</v>
      </c>
      <c r="B955" s="7" t="s">
        <v>1684</v>
      </c>
      <c r="C955" s="8" t="s">
        <v>1685</v>
      </c>
      <c r="D955" s="9" t="str">
        <f aca="false">A955&amp;"|"&amp;B955</f>
        <v>Kansas|Morris County</v>
      </c>
      <c r="E955" s="10" t="n">
        <v>711</v>
      </c>
      <c r="F955" s="10" t="n">
        <v>1241</v>
      </c>
      <c r="G955" s="10" t="n">
        <v>92</v>
      </c>
      <c r="H955" s="10" t="n">
        <v>13</v>
      </c>
      <c r="I955" s="10" t="n">
        <v>414</v>
      </c>
      <c r="J955" s="10" t="n">
        <v>56716</v>
      </c>
      <c r="K955" s="11" t="n">
        <v>5388</v>
      </c>
      <c r="L955" s="12" t="n">
        <f aca="false">IF(COUNT(F955,G955)=2,F955+G955,"")</f>
        <v>1333</v>
      </c>
      <c r="M955" s="12" t="n">
        <f aca="false">IF(COUNT(E955,H955)=2,E955+H955,"")</f>
        <v>724</v>
      </c>
    </row>
    <row r="956" customFormat="false" ht="15" hidden="false" customHeight="false" outlineLevel="0" collapsed="false">
      <c r="A956" s="7" t="s">
        <v>1587</v>
      </c>
      <c r="B956" s="7" t="s">
        <v>1686</v>
      </c>
      <c r="C956" s="8" t="s">
        <v>1687</v>
      </c>
      <c r="D956" s="9" t="str">
        <f aca="false">A956&amp;"|"&amp;B956</f>
        <v>Kansas|Morton County</v>
      </c>
      <c r="E956" s="10" t="n">
        <v>637</v>
      </c>
      <c r="F956" s="10" t="n">
        <v>1115</v>
      </c>
      <c r="G956" s="10" t="n">
        <v>92</v>
      </c>
      <c r="H956" s="10" t="n">
        <v>13</v>
      </c>
      <c r="I956" s="10" t="n">
        <v>414</v>
      </c>
      <c r="J956" s="10" t="n">
        <v>65625</v>
      </c>
      <c r="K956" s="11" t="n">
        <v>2647</v>
      </c>
      <c r="L956" s="12" t="n">
        <f aca="false">IF(COUNT(F956,G956)=2,F956+G956,"")</f>
        <v>1207</v>
      </c>
      <c r="M956" s="12" t="n">
        <f aca="false">IF(COUNT(E956,H956)=2,E956+H956,"")</f>
        <v>650</v>
      </c>
    </row>
    <row r="957" customFormat="false" ht="15" hidden="false" customHeight="false" outlineLevel="0" collapsed="false">
      <c r="A957" s="7" t="s">
        <v>1587</v>
      </c>
      <c r="B957" s="7" t="s">
        <v>1688</v>
      </c>
      <c r="C957" s="8" t="s">
        <v>1689</v>
      </c>
      <c r="D957" s="9" t="str">
        <f aca="false">A957&amp;"|"&amp;B957</f>
        <v>Kansas|Nemaha County</v>
      </c>
      <c r="E957" s="10" t="n">
        <v>726</v>
      </c>
      <c r="F957" s="10" t="n">
        <v>1557</v>
      </c>
      <c r="G957" s="10" t="n">
        <v>94</v>
      </c>
      <c r="H957" s="10" t="n">
        <v>13</v>
      </c>
      <c r="I957" s="10" t="n">
        <v>414</v>
      </c>
      <c r="J957" s="10" t="n">
        <v>77375</v>
      </c>
      <c r="K957" s="11" t="n">
        <v>10213</v>
      </c>
      <c r="L957" s="12" t="n">
        <f aca="false">IF(COUNT(F957,G957)=2,F957+G957,"")</f>
        <v>1651</v>
      </c>
      <c r="M957" s="12" t="n">
        <f aca="false">IF(COUNT(E957,H957)=2,E957+H957,"")</f>
        <v>739</v>
      </c>
    </row>
    <row r="958" customFormat="false" ht="15" hidden="false" customHeight="false" outlineLevel="0" collapsed="false">
      <c r="A958" s="7" t="s">
        <v>1587</v>
      </c>
      <c r="B958" s="7" t="s">
        <v>1690</v>
      </c>
      <c r="C958" s="8" t="s">
        <v>1691</v>
      </c>
      <c r="D958" s="9" t="str">
        <f aca="false">A958&amp;"|"&amp;B958</f>
        <v>Kansas|Neosho County</v>
      </c>
      <c r="E958" s="10" t="n">
        <v>650</v>
      </c>
      <c r="F958" s="10" t="n">
        <v>1184</v>
      </c>
      <c r="G958" s="10" t="n">
        <v>92</v>
      </c>
      <c r="H958" s="10" t="n">
        <v>13</v>
      </c>
      <c r="I958" s="10" t="n">
        <v>414</v>
      </c>
      <c r="J958" s="10" t="n">
        <v>55704</v>
      </c>
      <c r="K958" s="11" t="n">
        <v>15715</v>
      </c>
      <c r="L958" s="12" t="n">
        <f aca="false">IF(COUNT(F958,G958)=2,F958+G958,"")</f>
        <v>1276</v>
      </c>
      <c r="M958" s="12" t="n">
        <f aca="false">IF(COUNT(E958,H958)=2,E958+H958,"")</f>
        <v>663</v>
      </c>
    </row>
    <row r="959" customFormat="false" ht="15" hidden="false" customHeight="false" outlineLevel="0" collapsed="false">
      <c r="A959" s="7" t="s">
        <v>1587</v>
      </c>
      <c r="B959" s="7" t="s">
        <v>1692</v>
      </c>
      <c r="C959" s="8" t="s">
        <v>1693</v>
      </c>
      <c r="D959" s="9" t="str">
        <f aca="false">A959&amp;"|"&amp;B959</f>
        <v>Kansas|Ness County</v>
      </c>
      <c r="E959" s="10" t="n">
        <v>653</v>
      </c>
      <c r="F959" s="10" t="n">
        <v>1184</v>
      </c>
      <c r="G959" s="10" t="n">
        <v>92</v>
      </c>
      <c r="H959" s="10" t="n">
        <v>13</v>
      </c>
      <c r="I959" s="10" t="n">
        <v>414</v>
      </c>
      <c r="J959" s="10" t="n">
        <v>66107</v>
      </c>
      <c r="K959" s="11" t="n">
        <v>2659</v>
      </c>
      <c r="L959" s="12" t="n">
        <f aca="false">IF(COUNT(F959,G959)=2,F959+G959,"")</f>
        <v>1276</v>
      </c>
      <c r="M959" s="12" t="n">
        <f aca="false">IF(COUNT(E959,H959)=2,E959+H959,"")</f>
        <v>666</v>
      </c>
    </row>
    <row r="960" customFormat="false" ht="15" hidden="false" customHeight="false" outlineLevel="0" collapsed="false">
      <c r="A960" s="7" t="s">
        <v>1587</v>
      </c>
      <c r="B960" s="7" t="s">
        <v>1694</v>
      </c>
      <c r="C960" s="8" t="s">
        <v>1695</v>
      </c>
      <c r="D960" s="9" t="str">
        <f aca="false">A960&amp;"|"&amp;B960</f>
        <v>Kansas|Norton County</v>
      </c>
      <c r="E960" s="10" t="n">
        <v>642</v>
      </c>
      <c r="F960" s="10" t="n">
        <v>1102</v>
      </c>
      <c r="G960" s="10" t="n">
        <v>92</v>
      </c>
      <c r="H960" s="10" t="n">
        <v>13</v>
      </c>
      <c r="I960" s="10" t="n">
        <v>804</v>
      </c>
      <c r="J960" s="10" t="n">
        <v>50305</v>
      </c>
      <c r="K960" s="11" t="n">
        <v>5392</v>
      </c>
      <c r="L960" s="12" t="n">
        <f aca="false">IF(COUNT(F960,G960)=2,F960+G960,"")</f>
        <v>1194</v>
      </c>
      <c r="M960" s="12" t="n">
        <f aca="false">IF(COUNT(E960,H960)=2,E960+H960,"")</f>
        <v>655</v>
      </c>
    </row>
    <row r="961" customFormat="false" ht="15" hidden="false" customHeight="false" outlineLevel="0" collapsed="false">
      <c r="A961" s="7" t="s">
        <v>1587</v>
      </c>
      <c r="B961" s="7" t="s">
        <v>1696</v>
      </c>
      <c r="C961" s="8" t="s">
        <v>1697</v>
      </c>
      <c r="D961" s="9" t="str">
        <f aca="false">A961&amp;"|"&amp;B961</f>
        <v>Kansas|Osage County</v>
      </c>
      <c r="E961" s="10" t="n">
        <v>810</v>
      </c>
      <c r="F961" s="10" t="n">
        <v>1386</v>
      </c>
      <c r="G961" s="10" t="n">
        <v>105</v>
      </c>
      <c r="H961" s="10" t="n">
        <v>13</v>
      </c>
      <c r="I961" s="10" t="n">
        <v>414</v>
      </c>
      <c r="J961" s="10" t="n">
        <v>70216</v>
      </c>
      <c r="K961" s="11" t="n">
        <v>15780</v>
      </c>
      <c r="L961" s="12" t="n">
        <f aca="false">IF(COUNT(F961,G961)=2,F961+G961,"")</f>
        <v>1491</v>
      </c>
      <c r="M961" s="12" t="n">
        <f aca="false">IF(COUNT(E961,H961)=2,E961+H961,"")</f>
        <v>823</v>
      </c>
    </row>
    <row r="962" customFormat="false" ht="15" hidden="false" customHeight="false" outlineLevel="0" collapsed="false">
      <c r="A962" s="7" t="s">
        <v>1587</v>
      </c>
      <c r="B962" s="7" t="s">
        <v>1698</v>
      </c>
      <c r="C962" s="8" t="s">
        <v>1699</v>
      </c>
      <c r="D962" s="9" t="str">
        <f aca="false">A962&amp;"|"&amp;B962</f>
        <v>Kansas|Osborne County</v>
      </c>
      <c r="E962" s="10" t="n">
        <v>591</v>
      </c>
      <c r="F962" s="10" t="n">
        <v>994</v>
      </c>
      <c r="G962" s="10" t="n">
        <v>92</v>
      </c>
      <c r="H962" s="10" t="n">
        <v>13</v>
      </c>
      <c r="I962" s="10" t="n">
        <v>414</v>
      </c>
      <c r="J962" s="10" t="n">
        <v>59408</v>
      </c>
      <c r="K962" s="11" t="n">
        <v>3473</v>
      </c>
      <c r="L962" s="12" t="n">
        <f aca="false">IF(COUNT(F962,G962)=2,F962+G962,"")</f>
        <v>1086</v>
      </c>
      <c r="M962" s="12" t="n">
        <f aca="false">IF(COUNT(E962,H962)=2,E962+H962,"")</f>
        <v>604</v>
      </c>
    </row>
    <row r="963" customFormat="false" ht="15" hidden="false" customHeight="false" outlineLevel="0" collapsed="false">
      <c r="A963" s="7" t="s">
        <v>1587</v>
      </c>
      <c r="B963" s="7" t="s">
        <v>1700</v>
      </c>
      <c r="C963" s="8" t="s">
        <v>1701</v>
      </c>
      <c r="D963" s="9" t="str">
        <f aca="false">A963&amp;"|"&amp;B963</f>
        <v>Kansas|Ottawa County</v>
      </c>
      <c r="E963" s="10" t="n">
        <v>738</v>
      </c>
      <c r="F963" s="10" t="n">
        <v>1529</v>
      </c>
      <c r="G963" s="10" t="n">
        <v>95</v>
      </c>
      <c r="H963" s="10" t="n">
        <v>13</v>
      </c>
      <c r="I963" s="10" t="n">
        <v>414</v>
      </c>
      <c r="J963" s="10" t="n">
        <v>76755</v>
      </c>
      <c r="K963" s="11" t="n">
        <v>5782</v>
      </c>
      <c r="L963" s="12" t="n">
        <f aca="false">IF(COUNT(F963,G963)=2,F963+G963,"")</f>
        <v>1624</v>
      </c>
      <c r="M963" s="12" t="n">
        <f aca="false">IF(COUNT(E963,H963)=2,E963+H963,"")</f>
        <v>751</v>
      </c>
    </row>
    <row r="964" customFormat="false" ht="15" hidden="false" customHeight="false" outlineLevel="0" collapsed="false">
      <c r="A964" s="7" t="s">
        <v>1587</v>
      </c>
      <c r="B964" s="7" t="s">
        <v>1702</v>
      </c>
      <c r="C964" s="8" t="s">
        <v>1703</v>
      </c>
      <c r="D964" s="9" t="str">
        <f aca="false">A964&amp;"|"&amp;B964</f>
        <v>Kansas|Pawnee County</v>
      </c>
      <c r="E964" s="10" t="n">
        <v>806</v>
      </c>
      <c r="F964" s="10" t="n">
        <v>1301</v>
      </c>
      <c r="G964" s="10" t="n">
        <v>104</v>
      </c>
      <c r="H964" s="10" t="n">
        <v>13</v>
      </c>
      <c r="I964" s="10" t="n">
        <v>414</v>
      </c>
      <c r="J964" s="10" t="n">
        <v>63625</v>
      </c>
      <c r="K964" s="11" t="n">
        <v>6220</v>
      </c>
      <c r="L964" s="12" t="n">
        <f aca="false">IF(COUNT(F964,G964)=2,F964+G964,"")</f>
        <v>1405</v>
      </c>
      <c r="M964" s="12" t="n">
        <f aca="false">IF(COUNT(E964,H964)=2,E964+H964,"")</f>
        <v>819</v>
      </c>
    </row>
    <row r="965" customFormat="false" ht="15" hidden="false" customHeight="false" outlineLevel="0" collapsed="false">
      <c r="A965" s="7" t="s">
        <v>1587</v>
      </c>
      <c r="B965" s="7" t="s">
        <v>373</v>
      </c>
      <c r="C965" s="8" t="s">
        <v>1704</v>
      </c>
      <c r="D965" s="9" t="str">
        <f aca="false">A965&amp;"|"&amp;B965</f>
        <v>Kansas|Phillips County</v>
      </c>
      <c r="E965" s="10" t="n">
        <v>621</v>
      </c>
      <c r="F965" s="10" t="n">
        <v>1071</v>
      </c>
      <c r="G965" s="10" t="n">
        <v>92</v>
      </c>
      <c r="H965" s="10" t="n">
        <v>13</v>
      </c>
      <c r="I965" s="10" t="n">
        <v>414</v>
      </c>
      <c r="J965" s="10" t="n">
        <v>61235</v>
      </c>
      <c r="K965" s="11" t="n">
        <v>4874</v>
      </c>
      <c r="L965" s="12" t="n">
        <f aca="false">IF(COUNT(F965,G965)=2,F965+G965,"")</f>
        <v>1163</v>
      </c>
      <c r="M965" s="12" t="n">
        <f aca="false">IF(COUNT(E965,H965)=2,E965+H965,"")</f>
        <v>634</v>
      </c>
    </row>
    <row r="966" customFormat="false" ht="15" hidden="false" customHeight="false" outlineLevel="0" collapsed="false">
      <c r="A966" s="7" t="s">
        <v>1587</v>
      </c>
      <c r="B966" s="7" t="s">
        <v>1705</v>
      </c>
      <c r="C966" s="8" t="s">
        <v>1706</v>
      </c>
      <c r="D966" s="9" t="str">
        <f aca="false">A966&amp;"|"&amp;B966</f>
        <v>Kansas|Pottawatomie County</v>
      </c>
      <c r="E966" s="10" t="n">
        <v>1011</v>
      </c>
      <c r="F966" s="10" t="n">
        <v>1770</v>
      </c>
      <c r="G966" s="10" t="n">
        <v>130</v>
      </c>
      <c r="H966" s="10" t="n">
        <v>13</v>
      </c>
      <c r="I966" s="10" t="n">
        <v>682</v>
      </c>
      <c r="J966" s="10" t="n">
        <v>87694</v>
      </c>
      <c r="K966" s="11" t="n">
        <v>25808</v>
      </c>
      <c r="L966" s="12" t="n">
        <f aca="false">IF(COUNT(F966,G966)=2,F966+G966,"")</f>
        <v>1900</v>
      </c>
      <c r="M966" s="12" t="n">
        <f aca="false">IF(COUNT(E966,H966)=2,E966+H966,"")</f>
        <v>1024</v>
      </c>
    </row>
    <row r="967" customFormat="false" ht="15" hidden="false" customHeight="false" outlineLevel="0" collapsed="false">
      <c r="A967" s="7" t="s">
        <v>1587</v>
      </c>
      <c r="B967" s="7" t="s">
        <v>1707</v>
      </c>
      <c r="C967" s="8" t="s">
        <v>1708</v>
      </c>
      <c r="D967" s="9" t="str">
        <f aca="false">A967&amp;"|"&amp;B967</f>
        <v>Kansas|Pratt County</v>
      </c>
      <c r="E967" s="10" t="n">
        <v>810</v>
      </c>
      <c r="F967" s="10" t="n">
        <v>1209</v>
      </c>
      <c r="G967" s="10" t="n">
        <v>105</v>
      </c>
      <c r="H967" s="10" t="n">
        <v>13</v>
      </c>
      <c r="I967" s="10" t="n">
        <v>414</v>
      </c>
      <c r="J967" s="10" t="n">
        <v>64348</v>
      </c>
      <c r="K967" s="11" t="n">
        <v>9120</v>
      </c>
      <c r="L967" s="12" t="n">
        <f aca="false">IF(COUNT(F967,G967)=2,F967+G967,"")</f>
        <v>1314</v>
      </c>
      <c r="M967" s="12" t="n">
        <f aca="false">IF(COUNT(E967,H967)=2,E967+H967,"")</f>
        <v>823</v>
      </c>
    </row>
    <row r="968" customFormat="false" ht="15" hidden="false" customHeight="false" outlineLevel="0" collapsed="false">
      <c r="A968" s="7" t="s">
        <v>1587</v>
      </c>
      <c r="B968" s="7" t="s">
        <v>1709</v>
      </c>
      <c r="C968" s="8" t="s">
        <v>1710</v>
      </c>
      <c r="D968" s="9" t="str">
        <f aca="false">A968&amp;"|"&amp;B968</f>
        <v>Kansas|Rawlins County</v>
      </c>
      <c r="E968" s="10" t="n">
        <v>823</v>
      </c>
      <c r="F968" s="10" t="n">
        <v>1361</v>
      </c>
      <c r="G968" s="10" t="n">
        <v>106</v>
      </c>
      <c r="H968" s="10" t="n">
        <v>13</v>
      </c>
      <c r="I968" s="10" t="n">
        <v>414</v>
      </c>
      <c r="J968" s="10" t="n">
        <v>65000</v>
      </c>
      <c r="K968" s="11" t="n">
        <v>2533</v>
      </c>
      <c r="L968" s="12" t="n">
        <f aca="false">IF(COUNT(F968,G968)=2,F968+G968,"")</f>
        <v>1467</v>
      </c>
      <c r="M968" s="12" t="n">
        <f aca="false">IF(COUNT(E968,H968)=2,E968+H968,"")</f>
        <v>836</v>
      </c>
    </row>
    <row r="969" customFormat="false" ht="15" hidden="false" customHeight="false" outlineLevel="0" collapsed="false">
      <c r="A969" s="7" t="s">
        <v>1587</v>
      </c>
      <c r="B969" s="7" t="s">
        <v>1711</v>
      </c>
      <c r="C969" s="8" t="s">
        <v>1712</v>
      </c>
      <c r="D969" s="9" t="str">
        <f aca="false">A969&amp;"|"&amp;B969</f>
        <v>Kansas|Reno County</v>
      </c>
      <c r="E969" s="10" t="n">
        <v>857</v>
      </c>
      <c r="F969" s="10" t="n">
        <v>1255</v>
      </c>
      <c r="G969" s="10" t="n">
        <v>111</v>
      </c>
      <c r="H969" s="10" t="n">
        <v>13</v>
      </c>
      <c r="I969" s="10" t="n">
        <v>414</v>
      </c>
      <c r="J969" s="10" t="n">
        <v>60498</v>
      </c>
      <c r="K969" s="11" t="n">
        <v>61693</v>
      </c>
      <c r="L969" s="12" t="n">
        <f aca="false">IF(COUNT(F969,G969)=2,F969+G969,"")</f>
        <v>1366</v>
      </c>
      <c r="M969" s="12" t="n">
        <f aca="false">IF(COUNT(E969,H969)=2,E969+H969,"")</f>
        <v>870</v>
      </c>
    </row>
    <row r="970" customFormat="false" ht="15" hidden="false" customHeight="false" outlineLevel="0" collapsed="false">
      <c r="A970" s="7" t="s">
        <v>1587</v>
      </c>
      <c r="B970" s="7" t="s">
        <v>1713</v>
      </c>
      <c r="C970" s="8" t="s">
        <v>1714</v>
      </c>
      <c r="D970" s="9" t="str">
        <f aca="false">A970&amp;"|"&amp;B970</f>
        <v>Kansas|Republic County</v>
      </c>
      <c r="E970" s="10" t="n">
        <v>638</v>
      </c>
      <c r="F970" s="10" t="n">
        <v>1137</v>
      </c>
      <c r="G970" s="10" t="n">
        <v>92</v>
      </c>
      <c r="H970" s="10" t="n">
        <v>13</v>
      </c>
      <c r="I970" s="10" t="n">
        <v>414</v>
      </c>
      <c r="J970" s="10" t="n">
        <v>53611</v>
      </c>
      <c r="K970" s="11" t="n">
        <v>4662</v>
      </c>
      <c r="L970" s="12" t="n">
        <f aca="false">IF(COUNT(F970,G970)=2,F970+G970,"")</f>
        <v>1229</v>
      </c>
      <c r="M970" s="12" t="n">
        <f aca="false">IF(COUNT(E970,H970)=2,E970+H970,"")</f>
        <v>651</v>
      </c>
    </row>
    <row r="971" customFormat="false" ht="15" hidden="false" customHeight="false" outlineLevel="0" collapsed="false">
      <c r="A971" s="7" t="s">
        <v>1587</v>
      </c>
      <c r="B971" s="7" t="s">
        <v>1715</v>
      </c>
      <c r="C971" s="8" t="s">
        <v>1716</v>
      </c>
      <c r="D971" s="9" t="str">
        <f aca="false">A971&amp;"|"&amp;B971</f>
        <v>Kansas|Rice County</v>
      </c>
      <c r="E971" s="10" t="n">
        <v>717</v>
      </c>
      <c r="F971" s="10" t="n">
        <v>1184</v>
      </c>
      <c r="G971" s="10" t="n">
        <v>93</v>
      </c>
      <c r="H971" s="10" t="n">
        <v>13</v>
      </c>
      <c r="I971" s="10" t="n">
        <v>414</v>
      </c>
      <c r="J971" s="10" t="n">
        <v>63947</v>
      </c>
      <c r="K971" s="11" t="n">
        <v>9389</v>
      </c>
      <c r="L971" s="12" t="n">
        <f aca="false">IF(COUNT(F971,G971)=2,F971+G971,"")</f>
        <v>1277</v>
      </c>
      <c r="M971" s="12" t="n">
        <f aca="false">IF(COUNT(E971,H971)=2,E971+H971,"")</f>
        <v>730</v>
      </c>
    </row>
    <row r="972" customFormat="false" ht="15" hidden="false" customHeight="false" outlineLevel="0" collapsed="false">
      <c r="A972" s="7" t="s">
        <v>1587</v>
      </c>
      <c r="B972" s="7" t="s">
        <v>1717</v>
      </c>
      <c r="C972" s="8" t="s">
        <v>1718</v>
      </c>
      <c r="D972" s="9" t="str">
        <f aca="false">A972&amp;"|"&amp;B972</f>
        <v>Kansas|Riley County</v>
      </c>
      <c r="E972" s="10" t="n">
        <v>1065</v>
      </c>
      <c r="F972" s="10" t="n">
        <v>1731</v>
      </c>
      <c r="G972" s="10" t="n">
        <v>137</v>
      </c>
      <c r="H972" s="10" t="n">
        <v>13</v>
      </c>
      <c r="I972" s="10" t="n">
        <v>682</v>
      </c>
      <c r="J972" s="10" t="n">
        <v>59560</v>
      </c>
      <c r="K972" s="11" t="n">
        <v>71710</v>
      </c>
      <c r="L972" s="12" t="n">
        <f aca="false">IF(COUNT(F972,G972)=2,F972+G972,"")</f>
        <v>1868</v>
      </c>
      <c r="M972" s="12" t="n">
        <f aca="false">IF(COUNT(E972,H972)=2,E972+H972,"")</f>
        <v>1078</v>
      </c>
    </row>
    <row r="973" customFormat="false" ht="15" hidden="false" customHeight="false" outlineLevel="0" collapsed="false">
      <c r="A973" s="7" t="s">
        <v>1587</v>
      </c>
      <c r="B973" s="7" t="s">
        <v>1719</v>
      </c>
      <c r="C973" s="8" t="s">
        <v>1720</v>
      </c>
      <c r="D973" s="9" t="str">
        <f aca="false">A973&amp;"|"&amp;B973</f>
        <v>Kansas|Rooks County</v>
      </c>
      <c r="E973" s="10" t="n">
        <v>679</v>
      </c>
      <c r="F973" s="10" t="n">
        <v>1033</v>
      </c>
      <c r="G973" s="10" t="n">
        <v>92</v>
      </c>
      <c r="H973" s="10" t="n">
        <v>13</v>
      </c>
      <c r="I973" s="10" t="n">
        <v>414</v>
      </c>
      <c r="J973" s="10" t="n">
        <v>61596</v>
      </c>
      <c r="K973" s="11" t="n">
        <v>4869</v>
      </c>
      <c r="L973" s="12" t="n">
        <f aca="false">IF(COUNT(F973,G973)=2,F973+G973,"")</f>
        <v>1125</v>
      </c>
      <c r="M973" s="12" t="n">
        <f aca="false">IF(COUNT(E973,H973)=2,E973+H973,"")</f>
        <v>692</v>
      </c>
    </row>
    <row r="974" customFormat="false" ht="15" hidden="false" customHeight="false" outlineLevel="0" collapsed="false">
      <c r="A974" s="7" t="s">
        <v>1587</v>
      </c>
      <c r="B974" s="7" t="s">
        <v>1404</v>
      </c>
      <c r="C974" s="8" t="s">
        <v>1721</v>
      </c>
      <c r="D974" s="9" t="str">
        <f aca="false">A974&amp;"|"&amp;B974</f>
        <v>Kansas|Rush County</v>
      </c>
      <c r="E974" s="10" t="n">
        <v>700</v>
      </c>
      <c r="F974" s="10" t="n">
        <v>1036</v>
      </c>
      <c r="G974" s="10" t="n">
        <v>92</v>
      </c>
      <c r="H974" s="10" t="n">
        <v>13</v>
      </c>
      <c r="I974" s="10" t="n">
        <v>804</v>
      </c>
      <c r="J974" s="10" t="n">
        <v>60288</v>
      </c>
      <c r="K974" s="11" t="n">
        <v>2957</v>
      </c>
      <c r="L974" s="12" t="n">
        <f aca="false">IF(COUNT(F974,G974)=2,F974+G974,"")</f>
        <v>1128</v>
      </c>
      <c r="M974" s="12" t="n">
        <f aca="false">IF(COUNT(E974,H974)=2,E974+H974,"")</f>
        <v>713</v>
      </c>
    </row>
    <row r="975" customFormat="false" ht="15" hidden="false" customHeight="false" outlineLevel="0" collapsed="false">
      <c r="A975" s="7" t="s">
        <v>1587</v>
      </c>
      <c r="B975" s="7" t="s">
        <v>167</v>
      </c>
      <c r="C975" s="8" t="s">
        <v>1722</v>
      </c>
      <c r="D975" s="9" t="str">
        <f aca="false">A975&amp;"|"&amp;B975</f>
        <v>Kansas|Russell County</v>
      </c>
      <c r="E975" s="10" t="n">
        <v>722</v>
      </c>
      <c r="F975" s="10" t="n">
        <v>1430</v>
      </c>
      <c r="G975" s="10" t="n">
        <v>93</v>
      </c>
      <c r="H975" s="10" t="n">
        <v>13</v>
      </c>
      <c r="I975" s="10" t="n">
        <v>414</v>
      </c>
      <c r="J975" s="10" t="n">
        <v>53902</v>
      </c>
      <c r="K975" s="11" t="n">
        <v>6717</v>
      </c>
      <c r="L975" s="12" t="n">
        <f aca="false">IF(COUNT(F975,G975)=2,F975+G975,"")</f>
        <v>1523</v>
      </c>
      <c r="M975" s="12" t="n">
        <f aca="false">IF(COUNT(E975,H975)=2,E975+H975,"")</f>
        <v>735</v>
      </c>
    </row>
    <row r="976" customFormat="false" ht="15" hidden="false" customHeight="false" outlineLevel="0" collapsed="false">
      <c r="A976" s="7" t="s">
        <v>1587</v>
      </c>
      <c r="B976" s="7" t="s">
        <v>387</v>
      </c>
      <c r="C976" s="8" t="s">
        <v>1723</v>
      </c>
      <c r="D976" s="9" t="str">
        <f aca="false">A976&amp;"|"&amp;B976</f>
        <v>Kansas|Saline County</v>
      </c>
      <c r="E976" s="10" t="n">
        <v>915</v>
      </c>
      <c r="F976" s="10" t="n">
        <v>1292</v>
      </c>
      <c r="G976" s="10" t="n">
        <v>118</v>
      </c>
      <c r="H976" s="10" t="n">
        <v>13</v>
      </c>
      <c r="I976" s="10" t="n">
        <v>414</v>
      </c>
      <c r="J976" s="10" t="n">
        <v>63316</v>
      </c>
      <c r="K976" s="11" t="n">
        <v>53801</v>
      </c>
      <c r="L976" s="12" t="n">
        <f aca="false">IF(COUNT(F976,G976)=2,F976+G976,"")</f>
        <v>1410</v>
      </c>
      <c r="M976" s="12" t="n">
        <f aca="false">IF(COUNT(E976,H976)=2,E976+H976,"")</f>
        <v>928</v>
      </c>
    </row>
    <row r="977" customFormat="false" ht="15" hidden="false" customHeight="false" outlineLevel="0" collapsed="false">
      <c r="A977" s="7" t="s">
        <v>1587</v>
      </c>
      <c r="B977" s="7" t="s">
        <v>389</v>
      </c>
      <c r="C977" s="8" t="s">
        <v>1724</v>
      </c>
      <c r="D977" s="9" t="str">
        <f aca="false">A977&amp;"|"&amp;B977</f>
        <v>Kansas|Scott County</v>
      </c>
      <c r="E977" s="10" t="n">
        <v>861</v>
      </c>
      <c r="F977" s="10" t="n">
        <v>1565</v>
      </c>
      <c r="G977" s="10" t="n">
        <v>111</v>
      </c>
      <c r="H977" s="10" t="n">
        <v>13</v>
      </c>
      <c r="I977" s="10" t="n">
        <v>804</v>
      </c>
      <c r="J977" s="10" t="n">
        <v>67788</v>
      </c>
      <c r="K977" s="11" t="n">
        <v>5071</v>
      </c>
      <c r="L977" s="12" t="n">
        <f aca="false">IF(COUNT(F977,G977)=2,F977+G977,"")</f>
        <v>1676</v>
      </c>
      <c r="M977" s="12" t="n">
        <f aca="false">IF(COUNT(E977,H977)=2,E977+H977,"")</f>
        <v>874</v>
      </c>
    </row>
    <row r="978" customFormat="false" ht="15" hidden="false" customHeight="false" outlineLevel="0" collapsed="false">
      <c r="A978" s="7" t="s">
        <v>1587</v>
      </c>
      <c r="B978" s="7" t="s">
        <v>639</v>
      </c>
      <c r="C978" s="8" t="s">
        <v>1725</v>
      </c>
      <c r="D978" s="9" t="str">
        <f aca="false">A978&amp;"|"&amp;B978</f>
        <v>Kansas|Sedgwick County</v>
      </c>
      <c r="E978" s="10" t="n">
        <v>977</v>
      </c>
      <c r="F978" s="10" t="n">
        <v>1536</v>
      </c>
      <c r="G978" s="10" t="n">
        <v>126</v>
      </c>
      <c r="H978" s="10" t="n">
        <v>13</v>
      </c>
      <c r="I978" s="10" t="n">
        <v>682</v>
      </c>
      <c r="J978" s="10" t="n">
        <v>67675</v>
      </c>
      <c r="K978" s="11" t="n">
        <v>524810</v>
      </c>
      <c r="L978" s="12" t="n">
        <f aca="false">IF(COUNT(F978,G978)=2,F978+G978,"")</f>
        <v>1662</v>
      </c>
      <c r="M978" s="12" t="n">
        <f aca="false">IF(COUNT(E978,H978)=2,E978+H978,"")</f>
        <v>990</v>
      </c>
    </row>
    <row r="979" customFormat="false" ht="15" hidden="false" customHeight="false" outlineLevel="0" collapsed="false">
      <c r="A979" s="7" t="s">
        <v>1587</v>
      </c>
      <c r="B979" s="7" t="s">
        <v>1726</v>
      </c>
      <c r="C979" s="8" t="s">
        <v>1727</v>
      </c>
      <c r="D979" s="9" t="str">
        <f aca="false">A979&amp;"|"&amp;B979</f>
        <v>Kansas|Seward County</v>
      </c>
      <c r="E979" s="10" t="n">
        <v>924</v>
      </c>
      <c r="F979" s="10" t="n">
        <v>1463</v>
      </c>
      <c r="G979" s="10" t="n">
        <v>119</v>
      </c>
      <c r="H979" s="10" t="n">
        <v>13</v>
      </c>
      <c r="I979" s="10" t="n">
        <v>804</v>
      </c>
      <c r="J979" s="10" t="n">
        <v>62269</v>
      </c>
      <c r="K979" s="11" t="n">
        <v>21640</v>
      </c>
      <c r="L979" s="12" t="n">
        <f aca="false">IF(COUNT(F979,G979)=2,F979+G979,"")</f>
        <v>1582</v>
      </c>
      <c r="M979" s="12" t="n">
        <f aca="false">IF(COUNT(E979,H979)=2,E979+H979,"")</f>
        <v>937</v>
      </c>
    </row>
    <row r="980" customFormat="false" ht="15" hidden="false" customHeight="false" outlineLevel="0" collapsed="false">
      <c r="A980" s="7" t="s">
        <v>1587</v>
      </c>
      <c r="B980" s="7" t="s">
        <v>1728</v>
      </c>
      <c r="C980" s="8" t="s">
        <v>1729</v>
      </c>
      <c r="D980" s="9" t="str">
        <f aca="false">A980&amp;"|"&amp;B980</f>
        <v>Kansas|Shawnee County</v>
      </c>
      <c r="E980" s="10" t="n">
        <v>970</v>
      </c>
      <c r="F980" s="10" t="n">
        <v>1407</v>
      </c>
      <c r="G980" s="10" t="n">
        <v>125</v>
      </c>
      <c r="H980" s="10" t="n">
        <v>13</v>
      </c>
      <c r="I980" s="10" t="n">
        <v>804</v>
      </c>
      <c r="J980" s="10" t="n">
        <v>66043</v>
      </c>
      <c r="K980" s="11" t="n">
        <v>178315</v>
      </c>
      <c r="L980" s="12" t="n">
        <f aca="false">IF(COUNT(F980,G980)=2,F980+G980,"")</f>
        <v>1532</v>
      </c>
      <c r="M980" s="12" t="n">
        <f aca="false">IF(COUNT(E980,H980)=2,E980+H980,"")</f>
        <v>983</v>
      </c>
    </row>
    <row r="981" customFormat="false" ht="15" hidden="false" customHeight="false" outlineLevel="0" collapsed="false">
      <c r="A981" s="7" t="s">
        <v>1587</v>
      </c>
      <c r="B981" s="7" t="s">
        <v>1730</v>
      </c>
      <c r="C981" s="8" t="s">
        <v>1731</v>
      </c>
      <c r="D981" s="9" t="str">
        <f aca="false">A981&amp;"|"&amp;B981</f>
        <v>Kansas|Sheridan County</v>
      </c>
      <c r="E981" s="10" t="n">
        <v>663</v>
      </c>
      <c r="F981" s="10" t="n">
        <v>1345</v>
      </c>
      <c r="G981" s="10" t="n">
        <v>92</v>
      </c>
      <c r="H981" s="10" t="n">
        <v>13</v>
      </c>
      <c r="I981" s="10" t="n">
        <v>414</v>
      </c>
      <c r="J981" s="10" t="n">
        <v>70000</v>
      </c>
      <c r="K981" s="11" t="n">
        <v>2442</v>
      </c>
      <c r="L981" s="12" t="n">
        <f aca="false">IF(COUNT(F981,G981)=2,F981+G981,"")</f>
        <v>1437</v>
      </c>
      <c r="M981" s="12" t="n">
        <f aca="false">IF(COUNT(E981,H981)=2,E981+H981,"")</f>
        <v>676</v>
      </c>
    </row>
    <row r="982" customFormat="false" ht="15" hidden="false" customHeight="false" outlineLevel="0" collapsed="false">
      <c r="A982" s="7" t="s">
        <v>1587</v>
      </c>
      <c r="B982" s="7" t="s">
        <v>1732</v>
      </c>
      <c r="C982" s="8" t="s">
        <v>1733</v>
      </c>
      <c r="D982" s="9" t="str">
        <f aca="false">A982&amp;"|"&amp;B982</f>
        <v>Kansas|Sherman County</v>
      </c>
      <c r="E982" s="10" t="n">
        <v>852</v>
      </c>
      <c r="F982" s="10" t="n">
        <v>1293</v>
      </c>
      <c r="G982" s="10" t="n">
        <v>110</v>
      </c>
      <c r="H982" s="10" t="n">
        <v>13</v>
      </c>
      <c r="I982" s="10" t="n">
        <v>414</v>
      </c>
      <c r="J982" s="10" t="n">
        <v>64444</v>
      </c>
      <c r="K982" s="11" t="n">
        <v>5919</v>
      </c>
      <c r="L982" s="12" t="n">
        <f aca="false">IF(COUNT(F982,G982)=2,F982+G982,"")</f>
        <v>1403</v>
      </c>
      <c r="M982" s="12" t="n">
        <f aca="false">IF(COUNT(E982,H982)=2,E982+H982,"")</f>
        <v>865</v>
      </c>
    </row>
    <row r="983" customFormat="false" ht="15" hidden="false" customHeight="false" outlineLevel="0" collapsed="false">
      <c r="A983" s="7" t="s">
        <v>1587</v>
      </c>
      <c r="B983" s="7" t="s">
        <v>1734</v>
      </c>
      <c r="C983" s="8" t="s">
        <v>1735</v>
      </c>
      <c r="D983" s="9" t="str">
        <f aca="false">A983&amp;"|"&amp;B983</f>
        <v>Kansas|Smith County</v>
      </c>
      <c r="E983" s="10" t="n">
        <v>601</v>
      </c>
      <c r="F983" s="10" t="n">
        <v>1077</v>
      </c>
      <c r="G983" s="10" t="n">
        <v>92</v>
      </c>
      <c r="H983" s="10" t="n">
        <v>13</v>
      </c>
      <c r="I983" s="10" t="n">
        <v>414</v>
      </c>
      <c r="J983" s="10" t="n">
        <v>57024</v>
      </c>
      <c r="K983" s="11" t="n">
        <v>3579</v>
      </c>
      <c r="L983" s="12" t="n">
        <f aca="false">IF(COUNT(F983,G983)=2,F983+G983,"")</f>
        <v>1169</v>
      </c>
      <c r="M983" s="12" t="n">
        <f aca="false">IF(COUNT(E983,H983)=2,E983+H983,"")</f>
        <v>614</v>
      </c>
    </row>
    <row r="984" customFormat="false" ht="15" hidden="false" customHeight="false" outlineLevel="0" collapsed="false">
      <c r="A984" s="7" t="s">
        <v>1587</v>
      </c>
      <c r="B984" s="7" t="s">
        <v>1736</v>
      </c>
      <c r="C984" s="8" t="s">
        <v>1737</v>
      </c>
      <c r="D984" s="9" t="str">
        <f aca="false">A984&amp;"|"&amp;B984</f>
        <v>Kansas|Stafford County</v>
      </c>
      <c r="E984" s="10" t="n">
        <v>613</v>
      </c>
      <c r="F984" s="10" t="n">
        <v>1210</v>
      </c>
      <c r="G984" s="10" t="n">
        <v>92</v>
      </c>
      <c r="H984" s="10" t="n">
        <v>13</v>
      </c>
      <c r="I984" s="10" t="n">
        <v>414</v>
      </c>
      <c r="J984" s="10" t="n">
        <v>63786</v>
      </c>
      <c r="K984" s="11" t="n">
        <v>4004</v>
      </c>
      <c r="L984" s="12" t="n">
        <f aca="false">IF(COUNT(F984,G984)=2,F984+G984,"")</f>
        <v>1302</v>
      </c>
      <c r="M984" s="12" t="n">
        <f aca="false">IF(COUNT(E984,H984)=2,E984+H984,"")</f>
        <v>626</v>
      </c>
    </row>
    <row r="985" customFormat="false" ht="15" hidden="false" customHeight="false" outlineLevel="0" collapsed="false">
      <c r="A985" s="7" t="s">
        <v>1587</v>
      </c>
      <c r="B985" s="7" t="s">
        <v>1738</v>
      </c>
      <c r="C985" s="8" t="s">
        <v>1739</v>
      </c>
      <c r="D985" s="9" t="str">
        <f aca="false">A985&amp;"|"&amp;B985</f>
        <v>Kansas|Stanton County</v>
      </c>
      <c r="E985" s="10" t="n">
        <v>691</v>
      </c>
      <c r="F985" s="10" t="n">
        <v>1105</v>
      </c>
      <c r="G985" s="10" t="n">
        <v>92</v>
      </c>
      <c r="H985" s="10" t="n">
        <v>13</v>
      </c>
      <c r="I985" s="10" t="n">
        <v>414</v>
      </c>
      <c r="J985" s="10" t="n">
        <v>70361</v>
      </c>
      <c r="K985" s="11" t="n">
        <v>2018</v>
      </c>
      <c r="L985" s="12" t="n">
        <f aca="false">IF(COUNT(F985,G985)=2,F985+G985,"")</f>
        <v>1197</v>
      </c>
      <c r="M985" s="12" t="n">
        <f aca="false">IF(COUNT(E985,H985)=2,E985+H985,"")</f>
        <v>704</v>
      </c>
    </row>
    <row r="986" customFormat="false" ht="15" hidden="false" customHeight="false" outlineLevel="0" collapsed="false">
      <c r="A986" s="7" t="s">
        <v>1587</v>
      </c>
      <c r="B986" s="7" t="s">
        <v>1740</v>
      </c>
      <c r="C986" s="8" t="s">
        <v>1741</v>
      </c>
      <c r="D986" s="9" t="str">
        <f aca="false">A986&amp;"|"&amp;B986</f>
        <v>Kansas|Stevens County</v>
      </c>
      <c r="E986" s="10" t="n">
        <v>930</v>
      </c>
      <c r="F986" s="10" t="n">
        <v>1653</v>
      </c>
      <c r="G986" s="10" t="n">
        <v>120</v>
      </c>
      <c r="H986" s="10" t="n">
        <v>13</v>
      </c>
      <c r="I986" s="10" t="n">
        <v>414</v>
      </c>
      <c r="J986" s="10" t="n">
        <v>61909</v>
      </c>
      <c r="K986" s="11" t="n">
        <v>5212</v>
      </c>
      <c r="L986" s="12" t="n">
        <f aca="false">IF(COUNT(F986,G986)=2,F986+G986,"")</f>
        <v>1773</v>
      </c>
      <c r="M986" s="12" t="n">
        <f aca="false">IF(COUNT(E986,H986)=2,E986+H986,"")</f>
        <v>943</v>
      </c>
    </row>
    <row r="987" customFormat="false" ht="15" hidden="false" customHeight="false" outlineLevel="0" collapsed="false">
      <c r="A987" s="7" t="s">
        <v>1587</v>
      </c>
      <c r="B987" s="7" t="s">
        <v>1742</v>
      </c>
      <c r="C987" s="8" t="s">
        <v>1743</v>
      </c>
      <c r="D987" s="9" t="str">
        <f aca="false">A987&amp;"|"&amp;B987</f>
        <v>Kansas|Sumner County</v>
      </c>
      <c r="E987" s="10" t="n">
        <v>829</v>
      </c>
      <c r="F987" s="10" t="n">
        <v>1447</v>
      </c>
      <c r="G987" s="10" t="n">
        <v>107</v>
      </c>
      <c r="H987" s="10" t="n">
        <v>13</v>
      </c>
      <c r="I987" s="10" t="n">
        <v>414</v>
      </c>
      <c r="J987" s="10" t="n">
        <v>60348</v>
      </c>
      <c r="K987" s="11" t="n">
        <v>22386</v>
      </c>
      <c r="L987" s="12" t="n">
        <f aca="false">IF(COUNT(F987,G987)=2,F987+G987,"")</f>
        <v>1554</v>
      </c>
      <c r="M987" s="12" t="n">
        <f aca="false">IF(COUNT(E987,H987)=2,E987+H987,"")</f>
        <v>842</v>
      </c>
    </row>
    <row r="988" customFormat="false" ht="15" hidden="false" customHeight="false" outlineLevel="0" collapsed="false">
      <c r="A988" s="7" t="s">
        <v>1587</v>
      </c>
      <c r="B988" s="7" t="s">
        <v>1020</v>
      </c>
      <c r="C988" s="8" t="s">
        <v>1744</v>
      </c>
      <c r="D988" s="9" t="str">
        <f aca="false">A988&amp;"|"&amp;B988</f>
        <v>Kansas|Thomas County</v>
      </c>
      <c r="E988" s="10" t="n">
        <v>753</v>
      </c>
      <c r="F988" s="10" t="n">
        <v>1185</v>
      </c>
      <c r="G988" s="10" t="n">
        <v>97</v>
      </c>
      <c r="H988" s="10" t="n">
        <v>13</v>
      </c>
      <c r="I988" s="10" t="n">
        <v>414</v>
      </c>
      <c r="J988" s="10" t="n">
        <v>73575</v>
      </c>
      <c r="K988" s="11" t="n">
        <v>7913</v>
      </c>
      <c r="L988" s="12" t="n">
        <f aca="false">IF(COUNT(F988,G988)=2,F988+G988,"")</f>
        <v>1282</v>
      </c>
      <c r="M988" s="12" t="n">
        <f aca="false">IF(COUNT(E988,H988)=2,E988+H988,"")</f>
        <v>766</v>
      </c>
    </row>
    <row r="989" customFormat="false" ht="15" hidden="false" customHeight="false" outlineLevel="0" collapsed="false">
      <c r="A989" s="7" t="s">
        <v>1587</v>
      </c>
      <c r="B989" s="7" t="s">
        <v>1745</v>
      </c>
      <c r="C989" s="8" t="s">
        <v>1746</v>
      </c>
      <c r="D989" s="9" t="str">
        <f aca="false">A989&amp;"|"&amp;B989</f>
        <v>Kansas|Trego County</v>
      </c>
      <c r="E989" s="10" t="n">
        <v>694</v>
      </c>
      <c r="F989" s="10" t="n">
        <v>1131</v>
      </c>
      <c r="G989" s="10" t="n">
        <v>92</v>
      </c>
      <c r="H989" s="10" t="n">
        <v>13</v>
      </c>
      <c r="I989" s="10" t="n">
        <v>414</v>
      </c>
      <c r="J989" s="10" t="n">
        <v>73375</v>
      </c>
      <c r="K989" s="11" t="n">
        <v>2778</v>
      </c>
      <c r="L989" s="12" t="n">
        <f aca="false">IF(COUNT(F989,G989)=2,F989+G989,"")</f>
        <v>1223</v>
      </c>
      <c r="M989" s="12" t="n">
        <f aca="false">IF(COUNT(E989,H989)=2,E989+H989,"")</f>
        <v>707</v>
      </c>
    </row>
    <row r="990" customFormat="false" ht="15" hidden="false" customHeight="false" outlineLevel="0" collapsed="false">
      <c r="A990" s="7" t="s">
        <v>1587</v>
      </c>
      <c r="B990" s="7" t="s">
        <v>1747</v>
      </c>
      <c r="C990" s="8" t="s">
        <v>1748</v>
      </c>
      <c r="D990" s="9" t="str">
        <f aca="false">A990&amp;"|"&amp;B990</f>
        <v>Kansas|Wabaunsee County</v>
      </c>
      <c r="E990" s="10" t="n">
        <v>771</v>
      </c>
      <c r="F990" s="10" t="n">
        <v>1403</v>
      </c>
      <c r="G990" s="10" t="n">
        <v>99</v>
      </c>
      <c r="H990" s="10" t="n">
        <v>13</v>
      </c>
      <c r="I990" s="10" t="n">
        <v>414</v>
      </c>
      <c r="J990" s="10" t="n">
        <v>70536</v>
      </c>
      <c r="K990" s="11" t="n">
        <v>6961</v>
      </c>
      <c r="L990" s="12" t="n">
        <f aca="false">IF(COUNT(F990,G990)=2,F990+G990,"")</f>
        <v>1502</v>
      </c>
      <c r="M990" s="12" t="n">
        <f aca="false">IF(COUNT(E990,H990)=2,E990+H990,"")</f>
        <v>784</v>
      </c>
    </row>
    <row r="991" customFormat="false" ht="15" hidden="false" customHeight="false" outlineLevel="0" collapsed="false">
      <c r="A991" s="7" t="s">
        <v>1587</v>
      </c>
      <c r="B991" s="7" t="s">
        <v>1749</v>
      </c>
      <c r="C991" s="8" t="s">
        <v>1750</v>
      </c>
      <c r="D991" s="9" t="str">
        <f aca="false">A991&amp;"|"&amp;B991</f>
        <v>Kansas|Wallace County</v>
      </c>
      <c r="E991" s="10" t="n">
        <v>578</v>
      </c>
      <c r="F991" s="10" t="n">
        <v>1404</v>
      </c>
      <c r="G991" s="10" t="n">
        <v>92</v>
      </c>
      <c r="H991" s="10" t="n">
        <v>13</v>
      </c>
      <c r="I991" s="10" t="n">
        <v>414</v>
      </c>
      <c r="J991" s="10" t="n">
        <v>60263</v>
      </c>
      <c r="K991" s="11" t="n">
        <v>1459</v>
      </c>
      <c r="L991" s="12" t="n">
        <f aca="false">IF(COUNT(F991,G991)=2,F991+G991,"")</f>
        <v>1496</v>
      </c>
      <c r="M991" s="12" t="n">
        <f aca="false">IF(COUNT(E991,H991)=2,E991+H991,"")</f>
        <v>591</v>
      </c>
    </row>
    <row r="992" customFormat="false" ht="15" hidden="false" customHeight="false" outlineLevel="0" collapsed="false">
      <c r="A992" s="7" t="s">
        <v>1587</v>
      </c>
      <c r="B992" s="7" t="s">
        <v>183</v>
      </c>
      <c r="C992" s="8" t="s">
        <v>1751</v>
      </c>
      <c r="D992" s="9" t="str">
        <f aca="false">A992&amp;"|"&amp;B992</f>
        <v>Kansas|Washington County</v>
      </c>
      <c r="E992" s="10" t="n">
        <v>547</v>
      </c>
      <c r="F992" s="10" t="n">
        <v>1142</v>
      </c>
      <c r="G992" s="10" t="n">
        <v>92</v>
      </c>
      <c r="H992" s="10" t="n">
        <v>13</v>
      </c>
      <c r="I992" s="10" t="n">
        <v>414</v>
      </c>
      <c r="J992" s="10" t="n">
        <v>62452</v>
      </c>
      <c r="K992" s="11" t="n">
        <v>5519</v>
      </c>
      <c r="L992" s="12" t="n">
        <f aca="false">IF(COUNT(F992,G992)=2,F992+G992,"")</f>
        <v>1234</v>
      </c>
      <c r="M992" s="12" t="n">
        <f aca="false">IF(COUNT(E992,H992)=2,E992+H992,"")</f>
        <v>560</v>
      </c>
    </row>
    <row r="993" customFormat="false" ht="15" hidden="false" customHeight="false" outlineLevel="0" collapsed="false">
      <c r="A993" s="7" t="s">
        <v>1587</v>
      </c>
      <c r="B993" s="7" t="s">
        <v>1752</v>
      </c>
      <c r="C993" s="8" t="s">
        <v>1753</v>
      </c>
      <c r="D993" s="9" t="str">
        <f aca="false">A993&amp;"|"&amp;B993</f>
        <v>Kansas|Wichita County</v>
      </c>
      <c r="E993" s="10" t="n">
        <v>738</v>
      </c>
      <c r="F993" s="10" t="n">
        <v>1380</v>
      </c>
      <c r="G993" s="10" t="n">
        <v>95</v>
      </c>
      <c r="H993" s="10" t="n">
        <v>13</v>
      </c>
      <c r="I993" s="10" t="n">
        <v>414</v>
      </c>
      <c r="J993" s="10" t="n">
        <v>71282</v>
      </c>
      <c r="K993" s="11" t="n">
        <v>2115</v>
      </c>
      <c r="L993" s="12" t="n">
        <f aca="false">IF(COUNT(F993,G993)=2,F993+G993,"")</f>
        <v>1475</v>
      </c>
      <c r="M993" s="12" t="n">
        <f aca="false">IF(COUNT(E993,H993)=2,E993+H993,"")</f>
        <v>751</v>
      </c>
    </row>
    <row r="994" customFormat="false" ht="15" hidden="false" customHeight="false" outlineLevel="0" collapsed="false">
      <c r="A994" s="7" t="s">
        <v>1587</v>
      </c>
      <c r="B994" s="7" t="s">
        <v>1754</v>
      </c>
      <c r="C994" s="8" t="s">
        <v>1755</v>
      </c>
      <c r="D994" s="9" t="str">
        <f aca="false">A994&amp;"|"&amp;B994</f>
        <v>Kansas|Wilson County</v>
      </c>
      <c r="E994" s="10" t="n">
        <v>727</v>
      </c>
      <c r="F994" s="10" t="n">
        <v>1181</v>
      </c>
      <c r="G994" s="10" t="n">
        <v>94</v>
      </c>
      <c r="H994" s="10" t="n">
        <v>13</v>
      </c>
      <c r="I994" s="10" t="n">
        <v>414</v>
      </c>
      <c r="J994" s="10" t="n">
        <v>57056</v>
      </c>
      <c r="K994" s="11" t="n">
        <v>8559</v>
      </c>
      <c r="L994" s="12" t="n">
        <f aca="false">IF(COUNT(F994,G994)=2,F994+G994,"")</f>
        <v>1275</v>
      </c>
      <c r="M994" s="12" t="n">
        <f aca="false">IF(COUNT(E994,H994)=2,E994+H994,"")</f>
        <v>740</v>
      </c>
    </row>
    <row r="995" customFormat="false" ht="15" hidden="false" customHeight="false" outlineLevel="0" collapsed="false">
      <c r="A995" s="7" t="s">
        <v>1587</v>
      </c>
      <c r="B995" s="7" t="s">
        <v>1756</v>
      </c>
      <c r="C995" s="8" t="s">
        <v>1757</v>
      </c>
      <c r="D995" s="9" t="str">
        <f aca="false">A995&amp;"|"&amp;B995</f>
        <v>Kansas|Woodson County</v>
      </c>
      <c r="E995" s="10" t="n">
        <v>597</v>
      </c>
      <c r="F995" s="10" t="n">
        <v>1317</v>
      </c>
      <c r="G995" s="10" t="n">
        <v>92</v>
      </c>
      <c r="H995" s="10" t="n">
        <v>13</v>
      </c>
      <c r="I995" s="10" t="n">
        <v>414</v>
      </c>
      <c r="J995" s="10" t="n">
        <v>48152</v>
      </c>
      <c r="K995" s="11" t="n">
        <v>3118</v>
      </c>
      <c r="L995" s="12" t="n">
        <f aca="false">IF(COUNT(F995,G995)=2,F995+G995,"")</f>
        <v>1409</v>
      </c>
      <c r="M995" s="12" t="n">
        <f aca="false">IF(COUNT(E995,H995)=2,E995+H995,"")</f>
        <v>610</v>
      </c>
    </row>
    <row r="996" customFormat="false" ht="15" hidden="false" customHeight="false" outlineLevel="0" collapsed="false">
      <c r="A996" s="7" t="s">
        <v>1587</v>
      </c>
      <c r="B996" s="7" t="s">
        <v>1758</v>
      </c>
      <c r="C996" s="8" t="s">
        <v>1759</v>
      </c>
      <c r="D996" s="9" t="str">
        <f aca="false">A996&amp;"|"&amp;B996</f>
        <v>Kansas|Wyandotte County</v>
      </c>
      <c r="E996" s="10" t="n">
        <v>1070</v>
      </c>
      <c r="F996" s="10" t="n">
        <v>1483</v>
      </c>
      <c r="G996" s="10" t="n">
        <v>138</v>
      </c>
      <c r="H996" s="10" t="n">
        <v>13</v>
      </c>
      <c r="I996" s="10" t="n">
        <v>682</v>
      </c>
      <c r="J996" s="10" t="n">
        <v>60582</v>
      </c>
      <c r="K996" s="11" t="n">
        <v>167277</v>
      </c>
      <c r="L996" s="12" t="n">
        <f aca="false">IF(COUNT(F996,G996)=2,F996+G996,"")</f>
        <v>1621</v>
      </c>
      <c r="M996" s="12" t="n">
        <f aca="false">IF(COUNT(E996,H996)=2,E996+H996,"")</f>
        <v>1083</v>
      </c>
    </row>
    <row r="997" customFormat="false" ht="15" hidden="false" customHeight="false" outlineLevel="0" collapsed="false">
      <c r="A997" s="7" t="s">
        <v>1760</v>
      </c>
      <c r="B997" s="7" t="s">
        <v>1443</v>
      </c>
      <c r="C997" s="8" t="s">
        <v>1761</v>
      </c>
      <c r="D997" s="9" t="str">
        <f aca="false">A997&amp;"|"&amp;B997</f>
        <v>Kentucky|Adair County</v>
      </c>
      <c r="E997" s="10" t="n">
        <v>775</v>
      </c>
      <c r="F997" s="10" t="n">
        <v>1043</v>
      </c>
      <c r="G997" s="10" t="n">
        <v>95</v>
      </c>
      <c r="H997" s="10" t="n">
        <v>13</v>
      </c>
      <c r="I997" s="10" t="n">
        <v>417</v>
      </c>
      <c r="J997" s="10" t="n">
        <v>50316</v>
      </c>
      <c r="K997" s="11" t="n">
        <v>19016</v>
      </c>
      <c r="L997" s="12" t="n">
        <f aca="false">IF(COUNT(F997,G997)=2,F997+G997,"")</f>
        <v>1138</v>
      </c>
      <c r="M997" s="12" t="n">
        <f aca="false">IF(COUNT(E997,H997)=2,E997+H997,"")</f>
        <v>788</v>
      </c>
    </row>
    <row r="998" customFormat="false" ht="15" hidden="false" customHeight="false" outlineLevel="0" collapsed="false">
      <c r="A998" s="7" t="s">
        <v>1760</v>
      </c>
      <c r="B998" s="7" t="s">
        <v>1310</v>
      </c>
      <c r="C998" s="8" t="s">
        <v>1762</v>
      </c>
      <c r="D998" s="9" t="str">
        <f aca="false">A998&amp;"|"&amp;B998</f>
        <v>Kentucky|Allen County</v>
      </c>
      <c r="E998" s="10" t="n">
        <v>750</v>
      </c>
      <c r="F998" s="10" t="n">
        <v>1162</v>
      </c>
      <c r="G998" s="10" t="n">
        <v>92</v>
      </c>
      <c r="H998" s="10" t="n">
        <v>13</v>
      </c>
      <c r="I998" s="10" t="n">
        <v>616</v>
      </c>
      <c r="J998" s="10" t="n">
        <v>59029</v>
      </c>
      <c r="K998" s="11" t="n">
        <v>21029</v>
      </c>
      <c r="L998" s="12" t="n">
        <f aca="false">IF(COUNT(F998,G998)=2,F998+G998,"")</f>
        <v>1254</v>
      </c>
      <c r="M998" s="12" t="n">
        <f aca="false">IF(COUNT(E998,H998)=2,E998+H998,"")</f>
        <v>763</v>
      </c>
    </row>
    <row r="999" customFormat="false" ht="15" hidden="false" customHeight="false" outlineLevel="0" collapsed="false">
      <c r="A999" s="7" t="s">
        <v>1760</v>
      </c>
      <c r="B999" s="7" t="s">
        <v>1589</v>
      </c>
      <c r="C999" s="8" t="s">
        <v>1763</v>
      </c>
      <c r="D999" s="9" t="str">
        <f aca="false">A999&amp;"|"&amp;B999</f>
        <v>Kentucky|Anderson County</v>
      </c>
      <c r="E999" s="10" t="n">
        <v>870</v>
      </c>
      <c r="F999" s="10" t="n">
        <v>1325</v>
      </c>
      <c r="G999" s="10" t="n">
        <v>107</v>
      </c>
      <c r="H999" s="10" t="n">
        <v>13</v>
      </c>
      <c r="I999" s="10" t="n">
        <v>656</v>
      </c>
      <c r="J999" s="10" t="n">
        <v>71747</v>
      </c>
      <c r="K999" s="11" t="n">
        <v>24098</v>
      </c>
      <c r="L999" s="12" t="n">
        <f aca="false">IF(COUNT(F999,G999)=2,F999+G999,"")</f>
        <v>1432</v>
      </c>
      <c r="M999" s="12" t="n">
        <f aca="false">IF(COUNT(E999,H999)=2,E999+H999,"")</f>
        <v>883</v>
      </c>
    </row>
    <row r="1000" customFormat="false" ht="15" hidden="false" customHeight="false" outlineLevel="0" collapsed="false">
      <c r="A1000" s="7" t="s">
        <v>1760</v>
      </c>
      <c r="B1000" s="7" t="s">
        <v>1764</v>
      </c>
      <c r="C1000" s="8" t="s">
        <v>1765</v>
      </c>
      <c r="D1000" s="9" t="str">
        <f aca="false">A1000&amp;"|"&amp;B1000</f>
        <v>Kentucky|Ballard County</v>
      </c>
      <c r="E1000" s="10" t="n">
        <v>826</v>
      </c>
      <c r="F1000" s="10" t="n">
        <v>1175</v>
      </c>
      <c r="G1000" s="10" t="n">
        <v>102</v>
      </c>
      <c r="H1000" s="10" t="n">
        <v>13</v>
      </c>
      <c r="I1000" s="10" t="n">
        <v>553</v>
      </c>
      <c r="J1000" s="10" t="n">
        <v>64740</v>
      </c>
      <c r="K1000" s="11" t="n">
        <v>7678</v>
      </c>
      <c r="L1000" s="12" t="n">
        <f aca="false">IF(COUNT(F1000,G1000)=2,F1000+G1000,"")</f>
        <v>1277</v>
      </c>
      <c r="M1000" s="12" t="n">
        <f aca="false">IF(COUNT(E1000,H1000)=2,E1000+H1000,"")</f>
        <v>839</v>
      </c>
    </row>
    <row r="1001" customFormat="false" ht="15" hidden="false" customHeight="false" outlineLevel="0" collapsed="false">
      <c r="A1001" s="7" t="s">
        <v>1760</v>
      </c>
      <c r="B1001" s="7" t="s">
        <v>1766</v>
      </c>
      <c r="C1001" s="8" t="s">
        <v>1767</v>
      </c>
      <c r="D1001" s="9" t="str">
        <f aca="false">A1001&amp;"|"&amp;B1001</f>
        <v>Kentucky|Barren County</v>
      </c>
      <c r="E1001" s="10" t="n">
        <v>784</v>
      </c>
      <c r="F1001" s="10" t="n">
        <v>1235</v>
      </c>
      <c r="G1001" s="10" t="n">
        <v>97</v>
      </c>
      <c r="H1001" s="10" t="n">
        <v>13</v>
      </c>
      <c r="I1001" s="10" t="n">
        <v>543</v>
      </c>
      <c r="J1001" s="10" t="n">
        <v>49171</v>
      </c>
      <c r="K1001" s="11" t="n">
        <v>44670</v>
      </c>
      <c r="L1001" s="12" t="n">
        <f aca="false">IF(COUNT(F1001,G1001)=2,F1001+G1001,"")</f>
        <v>1332</v>
      </c>
      <c r="M1001" s="12" t="n">
        <f aca="false">IF(COUNT(E1001,H1001)=2,E1001+H1001,"")</f>
        <v>797</v>
      </c>
    </row>
    <row r="1002" customFormat="false" ht="15" hidden="false" customHeight="false" outlineLevel="0" collapsed="false">
      <c r="A1002" s="7" t="s">
        <v>1760</v>
      </c>
      <c r="B1002" s="7" t="s">
        <v>1768</v>
      </c>
      <c r="C1002" s="8" t="s">
        <v>1769</v>
      </c>
      <c r="D1002" s="9" t="str">
        <f aca="false">A1002&amp;"|"&amp;B1002</f>
        <v>Kentucky|Bath County</v>
      </c>
      <c r="E1002" s="10" t="n">
        <v>600</v>
      </c>
      <c r="F1002" s="10" t="n">
        <v>1168</v>
      </c>
      <c r="G1002" s="10" t="n">
        <v>79</v>
      </c>
      <c r="H1002" s="10" t="n">
        <v>13</v>
      </c>
      <c r="I1002" s="10" t="n">
        <v>491</v>
      </c>
      <c r="J1002" s="10" t="n">
        <v>54128</v>
      </c>
      <c r="K1002" s="11" t="n">
        <v>12812</v>
      </c>
      <c r="L1002" s="12" t="n">
        <f aca="false">IF(COUNT(F1002,G1002)=2,F1002+G1002,"")</f>
        <v>1247</v>
      </c>
      <c r="M1002" s="12" t="n">
        <f aca="false">IF(COUNT(E1002,H1002)=2,E1002+H1002,"")</f>
        <v>613</v>
      </c>
    </row>
    <row r="1003" customFormat="false" ht="15" hidden="false" customHeight="false" outlineLevel="0" collapsed="false">
      <c r="A1003" s="7" t="s">
        <v>1760</v>
      </c>
      <c r="B1003" s="7" t="s">
        <v>1770</v>
      </c>
      <c r="C1003" s="8" t="s">
        <v>1771</v>
      </c>
      <c r="D1003" s="9" t="str">
        <f aca="false">A1003&amp;"|"&amp;B1003</f>
        <v>Kentucky|Bell County</v>
      </c>
      <c r="E1003" s="10" t="n">
        <v>617</v>
      </c>
      <c r="F1003" s="10" t="n">
        <v>1040</v>
      </c>
      <c r="G1003" s="10" t="n">
        <v>79</v>
      </c>
      <c r="H1003" s="10" t="n">
        <v>13</v>
      </c>
      <c r="I1003" s="10" t="n">
        <v>435</v>
      </c>
      <c r="J1003" s="10" t="n">
        <v>32403</v>
      </c>
      <c r="K1003" s="11" t="n">
        <v>23878</v>
      </c>
      <c r="L1003" s="12" t="n">
        <f aca="false">IF(COUNT(F1003,G1003)=2,F1003+G1003,"")</f>
        <v>1119</v>
      </c>
      <c r="M1003" s="12" t="n">
        <f aca="false">IF(COUNT(E1003,H1003)=2,E1003+H1003,"")</f>
        <v>630</v>
      </c>
    </row>
    <row r="1004" customFormat="false" ht="15" hidden="false" customHeight="false" outlineLevel="0" collapsed="false">
      <c r="A1004" s="7" t="s">
        <v>1760</v>
      </c>
      <c r="B1004" s="7" t="s">
        <v>290</v>
      </c>
      <c r="C1004" s="8" t="s">
        <v>1772</v>
      </c>
      <c r="D1004" s="9" t="str">
        <f aca="false">A1004&amp;"|"&amp;B1004</f>
        <v>Kentucky|Boone County</v>
      </c>
      <c r="E1004" s="10" t="n">
        <v>1253</v>
      </c>
      <c r="F1004" s="10" t="n">
        <v>1595</v>
      </c>
      <c r="G1004" s="10" t="n">
        <v>154</v>
      </c>
      <c r="H1004" s="10" t="n">
        <v>13</v>
      </c>
      <c r="I1004" s="10" t="n">
        <v>862</v>
      </c>
      <c r="J1004" s="10" t="n">
        <v>94752</v>
      </c>
      <c r="K1004" s="11" t="n">
        <v>137676</v>
      </c>
      <c r="L1004" s="12" t="n">
        <f aca="false">IF(COUNT(F1004,G1004)=2,F1004+G1004,"")</f>
        <v>1749</v>
      </c>
      <c r="M1004" s="12" t="n">
        <f aca="false">IF(COUNT(E1004,H1004)=2,E1004+H1004,"")</f>
        <v>1266</v>
      </c>
    </row>
    <row r="1005" customFormat="false" ht="15" hidden="false" customHeight="false" outlineLevel="0" collapsed="false">
      <c r="A1005" s="7" t="s">
        <v>1760</v>
      </c>
      <c r="B1005" s="7" t="s">
        <v>1597</v>
      </c>
      <c r="C1005" s="8" t="s">
        <v>1773</v>
      </c>
      <c r="D1005" s="9" t="str">
        <f aca="false">A1005&amp;"|"&amp;B1005</f>
        <v>Kentucky|Bourbon County</v>
      </c>
      <c r="E1005" s="10" t="n">
        <v>745</v>
      </c>
      <c r="F1005" s="10" t="n">
        <v>1361</v>
      </c>
      <c r="G1005" s="10" t="n">
        <v>92</v>
      </c>
      <c r="H1005" s="10" t="n">
        <v>13</v>
      </c>
      <c r="I1005" s="10" t="n">
        <v>848</v>
      </c>
      <c r="J1005" s="10" t="n">
        <v>56322</v>
      </c>
      <c r="K1005" s="11" t="n">
        <v>20174</v>
      </c>
      <c r="L1005" s="12" t="n">
        <f aca="false">IF(COUNT(F1005,G1005)=2,F1005+G1005,"")</f>
        <v>1453</v>
      </c>
      <c r="M1005" s="12" t="n">
        <f aca="false">IF(COUNT(E1005,H1005)=2,E1005+H1005,"")</f>
        <v>758</v>
      </c>
    </row>
    <row r="1006" customFormat="false" ht="15" hidden="false" customHeight="false" outlineLevel="0" collapsed="false">
      <c r="A1006" s="7" t="s">
        <v>1760</v>
      </c>
      <c r="B1006" s="7" t="s">
        <v>1774</v>
      </c>
      <c r="C1006" s="8" t="s">
        <v>1775</v>
      </c>
      <c r="D1006" s="9" t="str">
        <f aca="false">A1006&amp;"|"&amp;B1006</f>
        <v>Kentucky|Boyd County</v>
      </c>
      <c r="E1006" s="10" t="n">
        <v>839</v>
      </c>
      <c r="F1006" s="10" t="n">
        <v>1221</v>
      </c>
      <c r="G1006" s="10" t="n">
        <v>103</v>
      </c>
      <c r="H1006" s="10" t="n">
        <v>13</v>
      </c>
      <c r="I1006" s="10" t="n">
        <v>465</v>
      </c>
      <c r="J1006" s="10" t="n">
        <v>60659</v>
      </c>
      <c r="K1006" s="11" t="n">
        <v>48043</v>
      </c>
      <c r="L1006" s="12" t="n">
        <f aca="false">IF(COUNT(F1006,G1006)=2,F1006+G1006,"")</f>
        <v>1324</v>
      </c>
      <c r="M1006" s="12" t="n">
        <f aca="false">IF(COUNT(E1006,H1006)=2,E1006+H1006,"")</f>
        <v>852</v>
      </c>
    </row>
    <row r="1007" customFormat="false" ht="15" hidden="false" customHeight="false" outlineLevel="0" collapsed="false">
      <c r="A1007" s="7" t="s">
        <v>1760</v>
      </c>
      <c r="B1007" s="7" t="s">
        <v>1776</v>
      </c>
      <c r="C1007" s="8" t="s">
        <v>1777</v>
      </c>
      <c r="D1007" s="9" t="str">
        <f aca="false">A1007&amp;"|"&amp;B1007</f>
        <v>Kentucky|Boyle County</v>
      </c>
      <c r="E1007" s="10" t="n">
        <v>770</v>
      </c>
      <c r="F1007" s="10" t="n">
        <v>1301</v>
      </c>
      <c r="G1007" s="10" t="n">
        <v>95</v>
      </c>
      <c r="H1007" s="10" t="n">
        <v>13</v>
      </c>
      <c r="I1007" s="10" t="n">
        <v>786</v>
      </c>
      <c r="J1007" s="10" t="n">
        <v>61635</v>
      </c>
      <c r="K1007" s="11" t="n">
        <v>30708</v>
      </c>
      <c r="L1007" s="12" t="n">
        <f aca="false">IF(COUNT(F1007,G1007)=2,F1007+G1007,"")</f>
        <v>1396</v>
      </c>
      <c r="M1007" s="12" t="n">
        <f aca="false">IF(COUNT(E1007,H1007)=2,E1007+H1007,"")</f>
        <v>783</v>
      </c>
    </row>
    <row r="1008" customFormat="false" ht="15" hidden="false" customHeight="false" outlineLevel="0" collapsed="false">
      <c r="A1008" s="7" t="s">
        <v>1760</v>
      </c>
      <c r="B1008" s="7" t="s">
        <v>1778</v>
      </c>
      <c r="C1008" s="8" t="s">
        <v>1779</v>
      </c>
      <c r="D1008" s="9" t="str">
        <f aca="false">A1008&amp;"|"&amp;B1008</f>
        <v>Kentucky|Bracken County</v>
      </c>
      <c r="E1008" s="10" t="n">
        <v>748</v>
      </c>
      <c r="F1008" s="10" t="n">
        <v>1106</v>
      </c>
      <c r="G1008" s="10" t="n">
        <v>92</v>
      </c>
      <c r="H1008" s="10" t="n">
        <v>13</v>
      </c>
      <c r="I1008" s="10" t="n">
        <v>491</v>
      </c>
      <c r="J1008" s="10" t="n">
        <v>59521</v>
      </c>
      <c r="K1008" s="11" t="n">
        <v>8427</v>
      </c>
      <c r="L1008" s="12" t="n">
        <f aca="false">IF(COUNT(F1008,G1008)=2,F1008+G1008,"")</f>
        <v>1198</v>
      </c>
      <c r="M1008" s="12" t="n">
        <f aca="false">IF(COUNT(E1008,H1008)=2,E1008+H1008,"")</f>
        <v>761</v>
      </c>
    </row>
    <row r="1009" customFormat="false" ht="15" hidden="false" customHeight="false" outlineLevel="0" collapsed="false">
      <c r="A1009" s="7" t="s">
        <v>1760</v>
      </c>
      <c r="B1009" s="7" t="s">
        <v>1780</v>
      </c>
      <c r="C1009" s="8" t="s">
        <v>1781</v>
      </c>
      <c r="D1009" s="9" t="str">
        <f aca="false">A1009&amp;"|"&amp;B1009</f>
        <v>Kentucky|Breathitt County</v>
      </c>
      <c r="E1009" s="10" t="n">
        <v>543</v>
      </c>
      <c r="F1009" s="10" t="n">
        <v>1083</v>
      </c>
      <c r="G1009" s="10" t="n">
        <v>79</v>
      </c>
      <c r="H1009" s="10" t="n">
        <v>13</v>
      </c>
      <c r="I1009" s="10" t="n">
        <v>491</v>
      </c>
      <c r="J1009" s="10" t="n">
        <v>41101</v>
      </c>
      <c r="K1009" s="11" t="n">
        <v>13438</v>
      </c>
      <c r="L1009" s="12" t="n">
        <f aca="false">IF(COUNT(F1009,G1009)=2,F1009+G1009,"")</f>
        <v>1162</v>
      </c>
      <c r="M1009" s="12" t="n">
        <f aca="false">IF(COUNT(E1009,H1009)=2,E1009+H1009,"")</f>
        <v>556</v>
      </c>
    </row>
    <row r="1010" customFormat="false" ht="15" hidden="false" customHeight="false" outlineLevel="0" collapsed="false">
      <c r="A1010" s="7" t="s">
        <v>1760</v>
      </c>
      <c r="B1010" s="7" t="s">
        <v>1782</v>
      </c>
      <c r="C1010" s="8" t="s">
        <v>1783</v>
      </c>
      <c r="D1010" s="9" t="str">
        <f aca="false">A1010&amp;"|"&amp;B1010</f>
        <v>Kentucky|Breckinridge County</v>
      </c>
      <c r="E1010" s="10" t="n">
        <v>730</v>
      </c>
      <c r="F1010" s="10" t="n">
        <v>1184</v>
      </c>
      <c r="G1010" s="10" t="n">
        <v>90</v>
      </c>
      <c r="H1010" s="10" t="n">
        <v>13</v>
      </c>
      <c r="I1010" s="10" t="n">
        <v>732</v>
      </c>
      <c r="J1010" s="10" t="n">
        <v>53673</v>
      </c>
      <c r="K1010" s="11" t="n">
        <v>20722</v>
      </c>
      <c r="L1010" s="12" t="n">
        <f aca="false">IF(COUNT(F1010,G1010)=2,F1010+G1010,"")</f>
        <v>1274</v>
      </c>
      <c r="M1010" s="12" t="n">
        <f aca="false">IF(COUNT(E1010,H1010)=2,E1010+H1010,"")</f>
        <v>743</v>
      </c>
    </row>
    <row r="1011" customFormat="false" ht="15" hidden="false" customHeight="false" outlineLevel="0" collapsed="false">
      <c r="A1011" s="7" t="s">
        <v>1760</v>
      </c>
      <c r="B1011" s="7" t="s">
        <v>1784</v>
      </c>
      <c r="C1011" s="8" t="s">
        <v>1785</v>
      </c>
      <c r="D1011" s="9" t="str">
        <f aca="false">A1011&amp;"|"&amp;B1011</f>
        <v>Kentucky|Bullitt County</v>
      </c>
      <c r="E1011" s="10" t="n">
        <v>973</v>
      </c>
      <c r="F1011" s="10" t="n">
        <v>1492</v>
      </c>
      <c r="G1011" s="10" t="n">
        <v>120</v>
      </c>
      <c r="H1011" s="10" t="n">
        <v>13</v>
      </c>
      <c r="I1011" s="10" t="n">
        <v>656</v>
      </c>
      <c r="J1011" s="10" t="n">
        <v>77640</v>
      </c>
      <c r="K1011" s="11" t="n">
        <v>83209</v>
      </c>
      <c r="L1011" s="12" t="n">
        <f aca="false">IF(COUNT(F1011,G1011)=2,F1011+G1011,"")</f>
        <v>1612</v>
      </c>
      <c r="M1011" s="12" t="n">
        <f aca="false">IF(COUNT(E1011,H1011)=2,E1011+H1011,"")</f>
        <v>986</v>
      </c>
    </row>
    <row r="1012" customFormat="false" ht="15" hidden="false" customHeight="false" outlineLevel="0" collapsed="false">
      <c r="A1012" s="7" t="s">
        <v>1760</v>
      </c>
      <c r="B1012" s="7" t="s">
        <v>67</v>
      </c>
      <c r="C1012" s="8" t="s">
        <v>1786</v>
      </c>
      <c r="D1012" s="9" t="str">
        <f aca="false">A1012&amp;"|"&amp;B1012</f>
        <v>Kentucky|Butler County</v>
      </c>
      <c r="E1012" s="10" t="n">
        <v>688</v>
      </c>
      <c r="F1012" s="10" t="n">
        <v>1093</v>
      </c>
      <c r="G1012" s="10" t="n">
        <v>85</v>
      </c>
      <c r="H1012" s="10" t="n">
        <v>13</v>
      </c>
      <c r="I1012" s="10" t="n">
        <v>616</v>
      </c>
      <c r="J1012" s="10" t="n">
        <v>52003</v>
      </c>
      <c r="K1012" s="11" t="n">
        <v>12373</v>
      </c>
      <c r="L1012" s="12" t="n">
        <f aca="false">IF(COUNT(F1012,G1012)=2,F1012+G1012,"")</f>
        <v>1178</v>
      </c>
      <c r="M1012" s="12" t="n">
        <f aca="false">IF(COUNT(E1012,H1012)=2,E1012+H1012,"")</f>
        <v>701</v>
      </c>
    </row>
    <row r="1013" customFormat="false" ht="15" hidden="false" customHeight="false" outlineLevel="0" collapsed="false">
      <c r="A1013" s="7" t="s">
        <v>1760</v>
      </c>
      <c r="B1013" s="7" t="s">
        <v>1787</v>
      </c>
      <c r="C1013" s="8" t="s">
        <v>1788</v>
      </c>
      <c r="D1013" s="9" t="str">
        <f aca="false">A1013&amp;"|"&amp;B1013</f>
        <v>Kentucky|Caldwell County</v>
      </c>
      <c r="E1013" s="10" t="n">
        <v>724</v>
      </c>
      <c r="F1013" s="10" t="n">
        <v>1285</v>
      </c>
      <c r="G1013" s="10" t="n">
        <v>89</v>
      </c>
      <c r="H1013" s="10" t="n">
        <v>13</v>
      </c>
      <c r="I1013" s="10" t="n">
        <v>526</v>
      </c>
      <c r="J1013" s="10" t="n">
        <v>57618</v>
      </c>
      <c r="K1013" s="11" t="n">
        <v>12631</v>
      </c>
      <c r="L1013" s="12" t="n">
        <f aca="false">IF(COUNT(F1013,G1013)=2,F1013+G1013,"")</f>
        <v>1374</v>
      </c>
      <c r="M1013" s="12" t="n">
        <f aca="false">IF(COUNT(E1013,H1013)=2,E1013+H1013,"")</f>
        <v>737</v>
      </c>
    </row>
    <row r="1014" customFormat="false" ht="15" hidden="false" customHeight="false" outlineLevel="0" collapsed="false">
      <c r="A1014" s="7" t="s">
        <v>1760</v>
      </c>
      <c r="B1014" s="7" t="s">
        <v>1789</v>
      </c>
      <c r="C1014" s="8" t="s">
        <v>1790</v>
      </c>
      <c r="D1014" s="9" t="str">
        <f aca="false">A1014&amp;"|"&amp;B1014</f>
        <v>Kentucky|Calloway County</v>
      </c>
      <c r="E1014" s="10" t="n">
        <v>828</v>
      </c>
      <c r="F1014" s="10" t="n">
        <v>1311</v>
      </c>
      <c r="G1014" s="10" t="n">
        <v>102</v>
      </c>
      <c r="H1014" s="10" t="n">
        <v>13</v>
      </c>
      <c r="I1014" s="10" t="n">
        <v>482</v>
      </c>
      <c r="J1014" s="10" t="n">
        <v>51854</v>
      </c>
      <c r="K1014" s="11" t="n">
        <v>37882</v>
      </c>
      <c r="L1014" s="12" t="n">
        <f aca="false">IF(COUNT(F1014,G1014)=2,F1014+G1014,"")</f>
        <v>1413</v>
      </c>
      <c r="M1014" s="12" t="n">
        <f aca="false">IF(COUNT(E1014,H1014)=2,E1014+H1014,"")</f>
        <v>841</v>
      </c>
    </row>
    <row r="1015" customFormat="false" ht="15" hidden="false" customHeight="false" outlineLevel="0" collapsed="false">
      <c r="A1015" s="7" t="s">
        <v>1760</v>
      </c>
      <c r="B1015" s="7" t="s">
        <v>1791</v>
      </c>
      <c r="C1015" s="8" t="s">
        <v>1792</v>
      </c>
      <c r="D1015" s="9" t="str">
        <f aca="false">A1015&amp;"|"&amp;B1015</f>
        <v>Kentucky|Campbell County</v>
      </c>
      <c r="E1015" s="10" t="n">
        <v>1079</v>
      </c>
      <c r="F1015" s="10" t="n">
        <v>1584</v>
      </c>
      <c r="G1015" s="10" t="n">
        <v>133</v>
      </c>
      <c r="H1015" s="10" t="n">
        <v>13</v>
      </c>
      <c r="I1015" s="10" t="n">
        <v>862</v>
      </c>
      <c r="J1015" s="10" t="n">
        <v>77271</v>
      </c>
      <c r="K1015" s="11" t="n">
        <v>93193</v>
      </c>
      <c r="L1015" s="12" t="n">
        <f aca="false">IF(COUNT(F1015,G1015)=2,F1015+G1015,"")</f>
        <v>1717</v>
      </c>
      <c r="M1015" s="12" t="n">
        <f aca="false">IF(COUNT(E1015,H1015)=2,E1015+H1015,"")</f>
        <v>1092</v>
      </c>
    </row>
    <row r="1016" customFormat="false" ht="15" hidden="false" customHeight="false" outlineLevel="0" collapsed="false">
      <c r="A1016" s="7" t="s">
        <v>1760</v>
      </c>
      <c r="B1016" s="7" t="s">
        <v>1793</v>
      </c>
      <c r="C1016" s="8" t="s">
        <v>1794</v>
      </c>
      <c r="D1016" s="9" t="str">
        <f aca="false">A1016&amp;"|"&amp;B1016</f>
        <v>Kentucky|Carlisle County</v>
      </c>
      <c r="E1016" s="10" t="n">
        <v>792</v>
      </c>
      <c r="F1016" s="10" t="n">
        <v>1219</v>
      </c>
      <c r="G1016" s="10" t="n">
        <v>97</v>
      </c>
      <c r="H1016" s="10" t="n">
        <v>13</v>
      </c>
      <c r="I1016" s="10" t="n">
        <v>553</v>
      </c>
      <c r="J1016" s="10" t="n">
        <v>62019</v>
      </c>
      <c r="K1016" s="11" t="n">
        <v>4763</v>
      </c>
      <c r="L1016" s="12" t="n">
        <f aca="false">IF(COUNT(F1016,G1016)=2,F1016+G1016,"")</f>
        <v>1316</v>
      </c>
      <c r="M1016" s="12" t="n">
        <f aca="false">IF(COUNT(E1016,H1016)=2,E1016+H1016,"")</f>
        <v>805</v>
      </c>
    </row>
    <row r="1017" customFormat="false" ht="15" hidden="false" customHeight="false" outlineLevel="0" collapsed="false">
      <c r="A1017" s="7" t="s">
        <v>1760</v>
      </c>
      <c r="B1017" s="7" t="s">
        <v>295</v>
      </c>
      <c r="C1017" s="8" t="s">
        <v>1795</v>
      </c>
      <c r="D1017" s="9" t="str">
        <f aca="false">A1017&amp;"|"&amp;B1017</f>
        <v>Kentucky|Carroll County</v>
      </c>
      <c r="E1017" s="10" t="n">
        <v>853</v>
      </c>
      <c r="F1017" s="10" t="n">
        <v>1192</v>
      </c>
      <c r="G1017" s="10" t="n">
        <v>105</v>
      </c>
      <c r="H1017" s="10" t="n">
        <v>13</v>
      </c>
      <c r="I1017" s="10" t="n">
        <v>921</v>
      </c>
      <c r="J1017" s="10" t="n">
        <v>57753</v>
      </c>
      <c r="K1017" s="11" t="n">
        <v>10878</v>
      </c>
      <c r="L1017" s="12" t="n">
        <f aca="false">IF(COUNT(F1017,G1017)=2,F1017+G1017,"")</f>
        <v>1297</v>
      </c>
      <c r="M1017" s="12" t="n">
        <f aca="false">IF(COUNT(E1017,H1017)=2,E1017+H1017,"")</f>
        <v>866</v>
      </c>
    </row>
    <row r="1018" customFormat="false" ht="15" hidden="false" customHeight="false" outlineLevel="0" collapsed="false">
      <c r="A1018" s="7" t="s">
        <v>1760</v>
      </c>
      <c r="B1018" s="7" t="s">
        <v>1796</v>
      </c>
      <c r="C1018" s="8" t="s">
        <v>1797</v>
      </c>
      <c r="D1018" s="9" t="str">
        <f aca="false">A1018&amp;"|"&amp;B1018</f>
        <v>Kentucky|Carter County</v>
      </c>
      <c r="E1018" s="10" t="n">
        <v>701</v>
      </c>
      <c r="F1018" s="10" t="n">
        <v>1242</v>
      </c>
      <c r="G1018" s="10" t="n">
        <v>86</v>
      </c>
      <c r="H1018" s="10" t="n">
        <v>13</v>
      </c>
      <c r="I1018" s="10" t="n">
        <v>491</v>
      </c>
      <c r="J1018" s="10" t="n">
        <v>50389</v>
      </c>
      <c r="K1018" s="11" t="n">
        <v>26515</v>
      </c>
      <c r="L1018" s="12" t="n">
        <f aca="false">IF(COUNT(F1018,G1018)=2,F1018+G1018,"")</f>
        <v>1328</v>
      </c>
      <c r="M1018" s="12" t="n">
        <f aca="false">IF(COUNT(E1018,H1018)=2,E1018+H1018,"")</f>
        <v>714</v>
      </c>
    </row>
    <row r="1019" customFormat="false" ht="15" hidden="false" customHeight="false" outlineLevel="0" collapsed="false">
      <c r="A1019" s="7" t="s">
        <v>1760</v>
      </c>
      <c r="B1019" s="7" t="s">
        <v>1798</v>
      </c>
      <c r="C1019" s="8" t="s">
        <v>1799</v>
      </c>
      <c r="D1019" s="9" t="str">
        <f aca="false">A1019&amp;"|"&amp;B1019</f>
        <v>Kentucky|Casey County</v>
      </c>
      <c r="E1019" s="10" t="n">
        <v>645</v>
      </c>
      <c r="F1019" s="10" t="n">
        <v>1090</v>
      </c>
      <c r="G1019" s="10" t="n">
        <v>79</v>
      </c>
      <c r="H1019" s="10" t="n">
        <v>13</v>
      </c>
      <c r="I1019" s="10" t="n">
        <v>417</v>
      </c>
      <c r="J1019" s="10" t="n">
        <v>41689</v>
      </c>
      <c r="K1019" s="11" t="n">
        <v>15951</v>
      </c>
      <c r="L1019" s="12" t="n">
        <f aca="false">IF(COUNT(F1019,G1019)=2,F1019+G1019,"")</f>
        <v>1169</v>
      </c>
      <c r="M1019" s="12" t="n">
        <f aca="false">IF(COUNT(E1019,H1019)=2,E1019+H1019,"")</f>
        <v>658</v>
      </c>
    </row>
    <row r="1020" customFormat="false" ht="15" hidden="false" customHeight="false" outlineLevel="0" collapsed="false">
      <c r="A1020" s="7" t="s">
        <v>1760</v>
      </c>
      <c r="B1020" s="7" t="s">
        <v>1168</v>
      </c>
      <c r="C1020" s="8" t="s">
        <v>1800</v>
      </c>
      <c r="D1020" s="9" t="str">
        <f aca="false">A1020&amp;"|"&amp;B1020</f>
        <v>Kentucky|Christian County</v>
      </c>
      <c r="E1020" s="10" t="n">
        <v>999</v>
      </c>
      <c r="F1020" s="10" t="n">
        <v>1297</v>
      </c>
      <c r="G1020" s="10" t="n">
        <v>123</v>
      </c>
      <c r="H1020" s="10" t="n">
        <v>13</v>
      </c>
      <c r="I1020" s="10" t="n">
        <v>482</v>
      </c>
      <c r="J1020" s="10" t="n">
        <v>54190</v>
      </c>
      <c r="K1020" s="11" t="n">
        <v>72599</v>
      </c>
      <c r="L1020" s="12" t="n">
        <f aca="false">IF(COUNT(F1020,G1020)=2,F1020+G1020,"")</f>
        <v>1420</v>
      </c>
      <c r="M1020" s="12" t="n">
        <f aca="false">IF(COUNT(E1020,H1020)=2,E1020+H1020,"")</f>
        <v>1012</v>
      </c>
    </row>
    <row r="1021" customFormat="false" ht="15" hidden="false" customHeight="false" outlineLevel="0" collapsed="false">
      <c r="A1021" s="7" t="s">
        <v>1760</v>
      </c>
      <c r="B1021" s="7" t="s">
        <v>299</v>
      </c>
      <c r="C1021" s="8" t="s">
        <v>1801</v>
      </c>
      <c r="D1021" s="9" t="str">
        <f aca="false">A1021&amp;"|"&amp;B1021</f>
        <v>Kentucky|Clark County</v>
      </c>
      <c r="E1021" s="10" t="n">
        <v>883</v>
      </c>
      <c r="F1021" s="10" t="n">
        <v>1325</v>
      </c>
      <c r="G1021" s="10" t="n">
        <v>109</v>
      </c>
      <c r="H1021" s="10" t="n">
        <v>13</v>
      </c>
      <c r="I1021" s="10" t="n">
        <v>786</v>
      </c>
      <c r="J1021" s="10" t="n">
        <v>67824</v>
      </c>
      <c r="K1021" s="11" t="n">
        <v>37004</v>
      </c>
      <c r="L1021" s="12" t="n">
        <f aca="false">IF(COUNT(F1021,G1021)=2,F1021+G1021,"")</f>
        <v>1434</v>
      </c>
      <c r="M1021" s="12" t="n">
        <f aca="false">IF(COUNT(E1021,H1021)=2,E1021+H1021,"")</f>
        <v>896</v>
      </c>
    </row>
    <row r="1022" customFormat="false" ht="15" hidden="false" customHeight="false" outlineLevel="0" collapsed="false">
      <c r="A1022" s="7" t="s">
        <v>1760</v>
      </c>
      <c r="B1022" s="7" t="s">
        <v>81</v>
      </c>
      <c r="C1022" s="8" t="s">
        <v>1802</v>
      </c>
      <c r="D1022" s="9" t="str">
        <f aca="false">A1022&amp;"|"&amp;B1022</f>
        <v>Kentucky|Clay County</v>
      </c>
      <c r="E1022" s="10" t="n">
        <v>698</v>
      </c>
      <c r="F1022" s="10" t="n">
        <v>1023</v>
      </c>
      <c r="G1022" s="10" t="n">
        <v>86</v>
      </c>
      <c r="H1022" s="10" t="n">
        <v>13</v>
      </c>
      <c r="I1022" s="10" t="n">
        <v>460</v>
      </c>
      <c r="J1022" s="10" t="n">
        <v>39607</v>
      </c>
      <c r="K1022" s="11" t="n">
        <v>20105</v>
      </c>
      <c r="L1022" s="12" t="n">
        <f aca="false">IF(COUNT(F1022,G1022)=2,F1022+G1022,"")</f>
        <v>1109</v>
      </c>
      <c r="M1022" s="12" t="n">
        <f aca="false">IF(COUNT(E1022,H1022)=2,E1022+H1022,"")</f>
        <v>711</v>
      </c>
    </row>
    <row r="1023" customFormat="false" ht="15" hidden="false" customHeight="false" outlineLevel="0" collapsed="false">
      <c r="A1023" s="7" t="s">
        <v>1760</v>
      </c>
      <c r="B1023" s="7" t="s">
        <v>1172</v>
      </c>
      <c r="C1023" s="8" t="s">
        <v>1803</v>
      </c>
      <c r="D1023" s="9" t="str">
        <f aca="false">A1023&amp;"|"&amp;B1023</f>
        <v>Kentucky|Clinton County</v>
      </c>
      <c r="E1023" s="10" t="n">
        <v>629</v>
      </c>
      <c r="F1023" s="10" t="n">
        <v>1020</v>
      </c>
      <c r="G1023" s="10" t="n">
        <v>79</v>
      </c>
      <c r="H1023" s="10" t="n">
        <v>13</v>
      </c>
      <c r="I1023" s="10" t="n">
        <v>417</v>
      </c>
      <c r="J1023" s="10" t="n">
        <v>42168</v>
      </c>
      <c r="K1023" s="11" t="n">
        <v>9240</v>
      </c>
      <c r="L1023" s="12" t="n">
        <f aca="false">IF(COUNT(F1023,G1023)=2,F1023+G1023,"")</f>
        <v>1099</v>
      </c>
      <c r="M1023" s="12" t="n">
        <f aca="false">IF(COUNT(E1023,H1023)=2,E1023+H1023,"")</f>
        <v>642</v>
      </c>
    </row>
    <row r="1024" customFormat="false" ht="15" hidden="false" customHeight="false" outlineLevel="0" collapsed="false">
      <c r="A1024" s="7" t="s">
        <v>1760</v>
      </c>
      <c r="B1024" s="7" t="s">
        <v>313</v>
      </c>
      <c r="C1024" s="8" t="s">
        <v>1804</v>
      </c>
      <c r="D1024" s="9" t="str">
        <f aca="false">A1024&amp;"|"&amp;B1024</f>
        <v>Kentucky|Crittenden County</v>
      </c>
      <c r="E1024" s="10" t="n">
        <v>618</v>
      </c>
      <c r="F1024" s="10" t="n">
        <v>1000</v>
      </c>
      <c r="G1024" s="10" t="n">
        <v>79</v>
      </c>
      <c r="H1024" s="10" t="n">
        <v>13</v>
      </c>
      <c r="I1024" s="10" t="n">
        <v>553</v>
      </c>
      <c r="J1024" s="10" t="n">
        <v>47003</v>
      </c>
      <c r="K1024" s="11" t="n">
        <v>8972</v>
      </c>
      <c r="L1024" s="12" t="n">
        <f aca="false">IF(COUNT(F1024,G1024)=2,F1024+G1024,"")</f>
        <v>1079</v>
      </c>
      <c r="M1024" s="12" t="n">
        <f aca="false">IF(COUNT(E1024,H1024)=2,E1024+H1024,"")</f>
        <v>631</v>
      </c>
    </row>
    <row r="1025" customFormat="false" ht="15" hidden="false" customHeight="false" outlineLevel="0" collapsed="false">
      <c r="A1025" s="7" t="s">
        <v>1760</v>
      </c>
      <c r="B1025" s="7" t="s">
        <v>1178</v>
      </c>
      <c r="C1025" s="8" t="s">
        <v>1805</v>
      </c>
      <c r="D1025" s="9" t="str">
        <f aca="false">A1025&amp;"|"&amp;B1025</f>
        <v>Kentucky|Cumberland County</v>
      </c>
      <c r="E1025" s="10" t="n">
        <v>553</v>
      </c>
      <c r="F1025" s="10" t="n">
        <v>1165</v>
      </c>
      <c r="G1025" s="10" t="n">
        <v>79</v>
      </c>
      <c r="H1025" s="10" t="n">
        <v>13</v>
      </c>
      <c r="I1025" s="10" t="n">
        <v>417</v>
      </c>
      <c r="J1025" s="10" t="n">
        <v>39662</v>
      </c>
      <c r="K1025" s="11" t="n">
        <v>5948</v>
      </c>
      <c r="L1025" s="12" t="n">
        <f aca="false">IF(COUNT(F1025,G1025)=2,F1025+G1025,"")</f>
        <v>1244</v>
      </c>
      <c r="M1025" s="12" t="n">
        <f aca="false">IF(COUNT(E1025,H1025)=2,E1025+H1025,"")</f>
        <v>566</v>
      </c>
    </row>
    <row r="1026" customFormat="false" ht="15" hidden="false" customHeight="false" outlineLevel="0" collapsed="false">
      <c r="A1026" s="7" t="s">
        <v>1760</v>
      </c>
      <c r="B1026" s="7" t="s">
        <v>1325</v>
      </c>
      <c r="C1026" s="8" t="s">
        <v>1806</v>
      </c>
      <c r="D1026" s="9" t="str">
        <f aca="false">A1026&amp;"|"&amp;B1026</f>
        <v>Kentucky|Daviess County</v>
      </c>
      <c r="E1026" s="10" t="n">
        <v>906</v>
      </c>
      <c r="F1026" s="10" t="n">
        <v>1360</v>
      </c>
      <c r="G1026" s="10" t="n">
        <v>112</v>
      </c>
      <c r="H1026" s="10" t="n">
        <v>13</v>
      </c>
      <c r="I1026" s="10" t="n">
        <v>543</v>
      </c>
      <c r="J1026" s="10" t="n">
        <v>65323</v>
      </c>
      <c r="K1026" s="11" t="n">
        <v>103195</v>
      </c>
      <c r="L1026" s="12" t="n">
        <f aca="false">IF(COUNT(F1026,G1026)=2,F1026+G1026,"")</f>
        <v>1472</v>
      </c>
      <c r="M1026" s="12" t="n">
        <f aca="false">IF(COUNT(E1026,H1026)=2,E1026+H1026,"")</f>
        <v>919</v>
      </c>
    </row>
    <row r="1027" customFormat="false" ht="15" hidden="false" customHeight="false" outlineLevel="0" collapsed="false">
      <c r="A1027" s="7" t="s">
        <v>1760</v>
      </c>
      <c r="B1027" s="7" t="s">
        <v>1807</v>
      </c>
      <c r="C1027" s="8" t="s">
        <v>1808</v>
      </c>
      <c r="D1027" s="9" t="str">
        <f aca="false">A1027&amp;"|"&amp;B1027</f>
        <v>Kentucky|Edmonson County</v>
      </c>
      <c r="E1027" s="10" t="n">
        <v>739</v>
      </c>
      <c r="F1027" s="10" t="n">
        <v>1116</v>
      </c>
      <c r="G1027" s="10" t="n">
        <v>91</v>
      </c>
      <c r="H1027" s="10" t="n">
        <v>13</v>
      </c>
      <c r="I1027" s="10" t="n">
        <v>616</v>
      </c>
      <c r="J1027" s="10" t="n">
        <v>54512</v>
      </c>
      <c r="K1027" s="11" t="n">
        <v>12243</v>
      </c>
      <c r="L1027" s="12" t="n">
        <f aca="false">IF(COUNT(F1027,G1027)=2,F1027+G1027,"")</f>
        <v>1207</v>
      </c>
      <c r="M1027" s="12" t="n">
        <f aca="false">IF(COUNT(E1027,H1027)=2,E1027+H1027,"")</f>
        <v>752</v>
      </c>
    </row>
    <row r="1028" customFormat="false" ht="15" hidden="false" customHeight="false" outlineLevel="0" collapsed="false">
      <c r="A1028" s="7" t="s">
        <v>1760</v>
      </c>
      <c r="B1028" s="7" t="s">
        <v>1809</v>
      </c>
      <c r="C1028" s="8" t="s">
        <v>1810</v>
      </c>
      <c r="D1028" s="9" t="str">
        <f aca="false">A1028&amp;"|"&amp;B1028</f>
        <v>Kentucky|Elliott County</v>
      </c>
      <c r="E1028" s="10" t="n">
        <v>427</v>
      </c>
      <c r="F1028" s="10" t="n">
        <v>1102</v>
      </c>
      <c r="G1028" s="10" t="n">
        <v>79</v>
      </c>
      <c r="H1028" s="10" t="n">
        <v>13</v>
      </c>
      <c r="I1028" s="10" t="n">
        <v>491</v>
      </c>
      <c r="J1028" s="10" t="n">
        <v>40074</v>
      </c>
      <c r="K1028" s="11" t="n">
        <v>7336</v>
      </c>
      <c r="L1028" s="12" t="n">
        <f aca="false">IF(COUNT(F1028,G1028)=2,F1028+G1028,"")</f>
        <v>1181</v>
      </c>
      <c r="M1028" s="12" t="n">
        <f aca="false">IF(COUNT(E1028,H1028)=2,E1028+H1028,"")</f>
        <v>440</v>
      </c>
    </row>
    <row r="1029" customFormat="false" ht="15" hidden="false" customHeight="false" outlineLevel="0" collapsed="false">
      <c r="A1029" s="7" t="s">
        <v>1760</v>
      </c>
      <c r="B1029" s="7" t="s">
        <v>1811</v>
      </c>
      <c r="C1029" s="8" t="s">
        <v>1812</v>
      </c>
      <c r="D1029" s="9" t="str">
        <f aca="false">A1029&amp;"|"&amp;B1029</f>
        <v>Kentucky|Estill County</v>
      </c>
      <c r="E1029" s="10" t="n">
        <v>689</v>
      </c>
      <c r="F1029" s="10" t="n">
        <v>1043</v>
      </c>
      <c r="G1029" s="10" t="n">
        <v>85</v>
      </c>
      <c r="H1029" s="10" t="n">
        <v>13</v>
      </c>
      <c r="I1029" s="10" t="n">
        <v>884</v>
      </c>
      <c r="J1029" s="10" t="n">
        <v>43905</v>
      </c>
      <c r="K1029" s="11" t="n">
        <v>14079</v>
      </c>
      <c r="L1029" s="12" t="n">
        <f aca="false">IF(COUNT(F1029,G1029)=2,F1029+G1029,"")</f>
        <v>1128</v>
      </c>
      <c r="M1029" s="12" t="n">
        <f aca="false">IF(COUNT(E1029,H1029)=2,E1029+H1029,"")</f>
        <v>702</v>
      </c>
    </row>
    <row r="1030" customFormat="false" ht="15" hidden="false" customHeight="false" outlineLevel="0" collapsed="false">
      <c r="A1030" s="7" t="s">
        <v>1760</v>
      </c>
      <c r="B1030" s="7" t="s">
        <v>111</v>
      </c>
      <c r="C1030" s="8" t="s">
        <v>1813</v>
      </c>
      <c r="D1030" s="9" t="str">
        <f aca="false">A1030&amp;"|"&amp;B1030</f>
        <v>Kentucky|Fayette County</v>
      </c>
      <c r="E1030" s="10" t="n">
        <v>1101</v>
      </c>
      <c r="F1030" s="10" t="n">
        <v>1575</v>
      </c>
      <c r="G1030" s="10" t="n">
        <v>136</v>
      </c>
      <c r="H1030" s="10" t="n">
        <v>13</v>
      </c>
      <c r="I1030" s="10" t="n">
        <v>799</v>
      </c>
      <c r="J1030" s="10" t="n">
        <v>67631</v>
      </c>
      <c r="K1030" s="11" t="n">
        <v>321122</v>
      </c>
      <c r="L1030" s="12" t="n">
        <f aca="false">IF(COUNT(F1030,G1030)=2,F1030+G1030,"")</f>
        <v>1711</v>
      </c>
      <c r="M1030" s="12" t="n">
        <f aca="false">IF(COUNT(E1030,H1030)=2,E1030+H1030,"")</f>
        <v>1114</v>
      </c>
    </row>
    <row r="1031" customFormat="false" ht="15" hidden="false" customHeight="false" outlineLevel="0" collapsed="false">
      <c r="A1031" s="7" t="s">
        <v>1760</v>
      </c>
      <c r="B1031" s="7" t="s">
        <v>1814</v>
      </c>
      <c r="C1031" s="8" t="s">
        <v>1815</v>
      </c>
      <c r="D1031" s="9" t="str">
        <f aca="false">A1031&amp;"|"&amp;B1031</f>
        <v>Kentucky|Fleming County</v>
      </c>
      <c r="E1031" s="10" t="n">
        <v>677</v>
      </c>
      <c r="F1031" s="10" t="n">
        <v>1085</v>
      </c>
      <c r="G1031" s="10" t="n">
        <v>83</v>
      </c>
      <c r="H1031" s="10" t="n">
        <v>13</v>
      </c>
      <c r="I1031" s="10" t="n">
        <v>491</v>
      </c>
      <c r="J1031" s="10" t="n">
        <v>49663</v>
      </c>
      <c r="K1031" s="11" t="n">
        <v>15221</v>
      </c>
      <c r="L1031" s="12" t="n">
        <f aca="false">IF(COUNT(F1031,G1031)=2,F1031+G1031,"")</f>
        <v>1168</v>
      </c>
      <c r="M1031" s="12" t="n">
        <f aca="false">IF(COUNT(E1031,H1031)=2,E1031+H1031,"")</f>
        <v>690</v>
      </c>
    </row>
    <row r="1032" customFormat="false" ht="15" hidden="false" customHeight="false" outlineLevel="0" collapsed="false">
      <c r="A1032" s="7" t="s">
        <v>1760</v>
      </c>
      <c r="B1032" s="7" t="s">
        <v>892</v>
      </c>
      <c r="C1032" s="8" t="s">
        <v>1816</v>
      </c>
      <c r="D1032" s="9" t="str">
        <f aca="false">A1032&amp;"|"&amp;B1032</f>
        <v>Kentucky|Floyd County</v>
      </c>
      <c r="E1032" s="10" t="n">
        <v>713</v>
      </c>
      <c r="F1032" s="10" t="n">
        <v>1179</v>
      </c>
      <c r="G1032" s="10" t="n">
        <v>88</v>
      </c>
      <c r="H1032" s="10" t="n">
        <v>13</v>
      </c>
      <c r="I1032" s="10" t="n">
        <v>491</v>
      </c>
      <c r="J1032" s="10" t="n">
        <v>41582</v>
      </c>
      <c r="K1032" s="11" t="n">
        <v>35342</v>
      </c>
      <c r="L1032" s="12" t="n">
        <f aca="false">IF(COUNT(F1032,G1032)=2,F1032+G1032,"")</f>
        <v>1267</v>
      </c>
      <c r="M1032" s="12" t="n">
        <f aca="false">IF(COUNT(E1032,H1032)=2,E1032+H1032,"")</f>
        <v>726</v>
      </c>
    </row>
    <row r="1033" customFormat="false" ht="15" hidden="false" customHeight="false" outlineLevel="0" collapsed="false">
      <c r="A1033" s="7" t="s">
        <v>1760</v>
      </c>
      <c r="B1033" s="7" t="s">
        <v>113</v>
      </c>
      <c r="C1033" s="8" t="s">
        <v>1817</v>
      </c>
      <c r="D1033" s="9" t="str">
        <f aca="false">A1033&amp;"|"&amp;B1033</f>
        <v>Kentucky|Franklin County</v>
      </c>
      <c r="E1033" s="10" t="n">
        <v>946</v>
      </c>
      <c r="F1033" s="10" t="n">
        <v>1410</v>
      </c>
      <c r="G1033" s="10" t="n">
        <v>116</v>
      </c>
      <c r="H1033" s="10" t="n">
        <v>13</v>
      </c>
      <c r="I1033" s="10" t="n">
        <v>583</v>
      </c>
      <c r="J1033" s="10" t="n">
        <v>66470</v>
      </c>
      <c r="K1033" s="11" t="n">
        <v>51563</v>
      </c>
      <c r="L1033" s="12" t="n">
        <f aca="false">IF(COUNT(F1033,G1033)=2,F1033+G1033,"")</f>
        <v>1526</v>
      </c>
      <c r="M1033" s="12" t="n">
        <f aca="false">IF(COUNT(E1033,H1033)=2,E1033+H1033,"")</f>
        <v>959</v>
      </c>
    </row>
    <row r="1034" customFormat="false" ht="15" hidden="false" customHeight="false" outlineLevel="0" collapsed="false">
      <c r="A1034" s="7" t="s">
        <v>1760</v>
      </c>
      <c r="B1034" s="7" t="s">
        <v>325</v>
      </c>
      <c r="C1034" s="8" t="s">
        <v>1818</v>
      </c>
      <c r="D1034" s="9" t="str">
        <f aca="false">A1034&amp;"|"&amp;B1034</f>
        <v>Kentucky|Fulton County</v>
      </c>
      <c r="E1034" s="10" t="n">
        <v>542</v>
      </c>
      <c r="F1034" s="10" t="n">
        <v>863</v>
      </c>
      <c r="G1034" s="10" t="n">
        <v>79</v>
      </c>
      <c r="H1034" s="10" t="n">
        <v>13</v>
      </c>
      <c r="I1034" s="10" t="n">
        <v>526</v>
      </c>
      <c r="J1034" s="10" t="n">
        <v>36834</v>
      </c>
      <c r="K1034" s="11" t="n">
        <v>6440</v>
      </c>
      <c r="L1034" s="12" t="n">
        <f aca="false">IF(COUNT(F1034,G1034)=2,F1034+G1034,"")</f>
        <v>942</v>
      </c>
      <c r="M1034" s="12" t="n">
        <f aca="false">IF(COUNT(E1034,H1034)=2,E1034+H1034,"")</f>
        <v>555</v>
      </c>
    </row>
    <row r="1035" customFormat="false" ht="15" hidden="false" customHeight="false" outlineLevel="0" collapsed="false">
      <c r="A1035" s="7" t="s">
        <v>1760</v>
      </c>
      <c r="B1035" s="7" t="s">
        <v>1196</v>
      </c>
      <c r="C1035" s="8" t="s">
        <v>1819</v>
      </c>
      <c r="D1035" s="9" t="str">
        <f aca="false">A1035&amp;"|"&amp;B1035</f>
        <v>Kentucky|Gallatin County</v>
      </c>
      <c r="E1035" s="10" t="n">
        <v>858</v>
      </c>
      <c r="F1035" s="10" t="n">
        <v>1324</v>
      </c>
      <c r="G1035" s="10" t="n">
        <v>106</v>
      </c>
      <c r="H1035" s="10" t="n">
        <v>13</v>
      </c>
      <c r="I1035" s="10" t="n">
        <v>963</v>
      </c>
      <c r="J1035" s="10" t="n">
        <v>62247</v>
      </c>
      <c r="K1035" s="11" t="n">
        <v>8749</v>
      </c>
      <c r="L1035" s="12" t="n">
        <f aca="false">IF(COUNT(F1035,G1035)=2,F1035+G1035,"")</f>
        <v>1430</v>
      </c>
      <c r="M1035" s="12" t="n">
        <f aca="false">IF(COUNT(E1035,H1035)=2,E1035+H1035,"")</f>
        <v>871</v>
      </c>
    </row>
    <row r="1036" customFormat="false" ht="15" hidden="false" customHeight="false" outlineLevel="0" collapsed="false">
      <c r="A1036" s="7" t="s">
        <v>1760</v>
      </c>
      <c r="B1036" s="7" t="s">
        <v>1820</v>
      </c>
      <c r="C1036" s="8" t="s">
        <v>1821</v>
      </c>
      <c r="D1036" s="9" t="str">
        <f aca="false">A1036&amp;"|"&amp;B1036</f>
        <v>Kentucky|Garrard County</v>
      </c>
      <c r="E1036" s="10" t="n">
        <v>793</v>
      </c>
      <c r="F1036" s="10" t="n">
        <v>1272</v>
      </c>
      <c r="G1036" s="10" t="n">
        <v>98</v>
      </c>
      <c r="H1036" s="10" t="n">
        <v>13</v>
      </c>
      <c r="I1036" s="10" t="n">
        <v>884</v>
      </c>
      <c r="J1036" s="10" t="n">
        <v>62572</v>
      </c>
      <c r="K1036" s="11" t="n">
        <v>17346</v>
      </c>
      <c r="L1036" s="12" t="n">
        <f aca="false">IF(COUNT(F1036,G1036)=2,F1036+G1036,"")</f>
        <v>1370</v>
      </c>
      <c r="M1036" s="12" t="n">
        <f aca="false">IF(COUNT(E1036,H1036)=2,E1036+H1036,"")</f>
        <v>806</v>
      </c>
    </row>
    <row r="1037" customFormat="false" ht="15" hidden="false" customHeight="false" outlineLevel="0" collapsed="false">
      <c r="A1037" s="7" t="s">
        <v>1760</v>
      </c>
      <c r="B1037" s="7" t="s">
        <v>329</v>
      </c>
      <c r="C1037" s="8" t="s">
        <v>1822</v>
      </c>
      <c r="D1037" s="9" t="str">
        <f aca="false">A1037&amp;"|"&amp;B1037</f>
        <v>Kentucky|Grant County</v>
      </c>
      <c r="E1037" s="10" t="n">
        <v>855</v>
      </c>
      <c r="F1037" s="10" t="n">
        <v>1366</v>
      </c>
      <c r="G1037" s="10" t="n">
        <v>105</v>
      </c>
      <c r="H1037" s="10" t="n">
        <v>13</v>
      </c>
      <c r="I1037" s="10" t="n">
        <v>921</v>
      </c>
      <c r="J1037" s="10" t="n">
        <v>67940</v>
      </c>
      <c r="K1037" s="11" t="n">
        <v>25238</v>
      </c>
      <c r="L1037" s="12" t="n">
        <f aca="false">IF(COUNT(F1037,G1037)=2,F1037+G1037,"")</f>
        <v>1471</v>
      </c>
      <c r="M1037" s="12" t="n">
        <f aca="false">IF(COUNT(E1037,H1037)=2,E1037+H1037,"")</f>
        <v>868</v>
      </c>
    </row>
    <row r="1038" customFormat="false" ht="15" hidden="false" customHeight="false" outlineLevel="0" collapsed="false">
      <c r="A1038" s="7" t="s">
        <v>1760</v>
      </c>
      <c r="B1038" s="7" t="s">
        <v>1823</v>
      </c>
      <c r="C1038" s="8" t="s">
        <v>1824</v>
      </c>
      <c r="D1038" s="9" t="str">
        <f aca="false">A1038&amp;"|"&amp;B1038</f>
        <v>Kentucky|Graves County</v>
      </c>
      <c r="E1038" s="10" t="n">
        <v>713</v>
      </c>
      <c r="F1038" s="10" t="n">
        <v>1216</v>
      </c>
      <c r="G1038" s="10" t="n">
        <v>88</v>
      </c>
      <c r="H1038" s="10" t="n">
        <v>13</v>
      </c>
      <c r="I1038" s="10" t="n">
        <v>482</v>
      </c>
      <c r="J1038" s="10" t="n">
        <v>50576</v>
      </c>
      <c r="K1038" s="11" t="n">
        <v>36612</v>
      </c>
      <c r="L1038" s="12" t="n">
        <f aca="false">IF(COUNT(F1038,G1038)=2,F1038+G1038,"")</f>
        <v>1304</v>
      </c>
      <c r="M1038" s="12" t="n">
        <f aca="false">IF(COUNT(E1038,H1038)=2,E1038+H1038,"")</f>
        <v>726</v>
      </c>
    </row>
    <row r="1039" customFormat="false" ht="15" hidden="false" customHeight="false" outlineLevel="0" collapsed="false">
      <c r="A1039" s="7" t="s">
        <v>1760</v>
      </c>
      <c r="B1039" s="7" t="s">
        <v>1825</v>
      </c>
      <c r="C1039" s="8" t="s">
        <v>1826</v>
      </c>
      <c r="D1039" s="9" t="str">
        <f aca="false">A1039&amp;"|"&amp;B1039</f>
        <v>Kentucky|Grayson County</v>
      </c>
      <c r="E1039" s="10" t="n">
        <v>653</v>
      </c>
      <c r="F1039" s="10" t="n">
        <v>1216</v>
      </c>
      <c r="G1039" s="10" t="n">
        <v>80</v>
      </c>
      <c r="H1039" s="10" t="n">
        <v>13</v>
      </c>
      <c r="I1039" s="10" t="n">
        <v>732</v>
      </c>
      <c r="J1039" s="10" t="n">
        <v>49893</v>
      </c>
      <c r="K1039" s="11" t="n">
        <v>26586</v>
      </c>
      <c r="L1039" s="12" t="n">
        <f aca="false">IF(COUNT(F1039,G1039)=2,F1039+G1039,"")</f>
        <v>1296</v>
      </c>
      <c r="M1039" s="12" t="n">
        <f aca="false">IF(COUNT(E1039,H1039)=2,E1039+H1039,"")</f>
        <v>666</v>
      </c>
    </row>
    <row r="1040" customFormat="false" ht="15" hidden="false" customHeight="false" outlineLevel="0" collapsed="false">
      <c r="A1040" s="7" t="s">
        <v>1760</v>
      </c>
      <c r="B1040" s="7" t="s">
        <v>1827</v>
      </c>
      <c r="C1040" s="8" t="s">
        <v>1828</v>
      </c>
      <c r="D1040" s="9" t="str">
        <f aca="false">A1040&amp;"|"&amp;B1040</f>
        <v>Kentucky|Green County</v>
      </c>
      <c r="E1040" s="10" t="n">
        <v>612</v>
      </c>
      <c r="F1040" s="10" t="n">
        <v>953</v>
      </c>
      <c r="G1040" s="10" t="n">
        <v>79</v>
      </c>
      <c r="H1040" s="10" t="n">
        <v>13</v>
      </c>
      <c r="I1040" s="10" t="n">
        <v>417</v>
      </c>
      <c r="J1040" s="10" t="n">
        <v>41087</v>
      </c>
      <c r="K1040" s="11" t="n">
        <v>11278</v>
      </c>
      <c r="L1040" s="12" t="n">
        <f aca="false">IF(COUNT(F1040,G1040)=2,F1040+G1040,"")</f>
        <v>1032</v>
      </c>
      <c r="M1040" s="12" t="n">
        <f aca="false">IF(COUNT(E1040,H1040)=2,E1040+H1040,"")</f>
        <v>625</v>
      </c>
    </row>
    <row r="1041" customFormat="false" ht="15" hidden="false" customHeight="false" outlineLevel="0" collapsed="false">
      <c r="A1041" s="7" t="s">
        <v>1760</v>
      </c>
      <c r="B1041" s="7" t="s">
        <v>1829</v>
      </c>
      <c r="C1041" s="8" t="s">
        <v>1830</v>
      </c>
      <c r="D1041" s="9" t="str">
        <f aca="false">A1041&amp;"|"&amp;B1041</f>
        <v>Kentucky|Greenup County</v>
      </c>
      <c r="E1041" s="10" t="n">
        <v>836</v>
      </c>
      <c r="F1041" s="10" t="n">
        <v>1207</v>
      </c>
      <c r="G1041" s="10" t="n">
        <v>103</v>
      </c>
      <c r="H1041" s="10" t="n">
        <v>13</v>
      </c>
      <c r="I1041" s="10" t="n">
        <v>465</v>
      </c>
      <c r="J1041" s="10" t="n">
        <v>59613</v>
      </c>
      <c r="K1041" s="11" t="n">
        <v>35639</v>
      </c>
      <c r="L1041" s="12" t="n">
        <f aca="false">IF(COUNT(F1041,G1041)=2,F1041+G1041,"")</f>
        <v>1310</v>
      </c>
      <c r="M1041" s="12" t="n">
        <f aca="false">IF(COUNT(E1041,H1041)=2,E1041+H1041,"")</f>
        <v>849</v>
      </c>
    </row>
    <row r="1042" customFormat="false" ht="15" hidden="false" customHeight="false" outlineLevel="0" collapsed="false">
      <c r="A1042" s="7" t="s">
        <v>1760</v>
      </c>
      <c r="B1042" s="7" t="s">
        <v>915</v>
      </c>
      <c r="C1042" s="8" t="s">
        <v>1831</v>
      </c>
      <c r="D1042" s="9" t="str">
        <f aca="false">A1042&amp;"|"&amp;B1042</f>
        <v>Kentucky|Hancock County</v>
      </c>
      <c r="E1042" s="10" t="n">
        <v>752</v>
      </c>
      <c r="F1042" s="10" t="n">
        <v>1194</v>
      </c>
      <c r="G1042" s="10" t="n">
        <v>93</v>
      </c>
      <c r="H1042" s="10" t="n">
        <v>13</v>
      </c>
      <c r="I1042" s="10" t="n">
        <v>616</v>
      </c>
      <c r="J1042" s="10" t="n">
        <v>66836</v>
      </c>
      <c r="K1042" s="11" t="n">
        <v>9032</v>
      </c>
      <c r="L1042" s="12" t="n">
        <f aca="false">IF(COUNT(F1042,G1042)=2,F1042+G1042,"")</f>
        <v>1287</v>
      </c>
      <c r="M1042" s="12" t="n">
        <f aca="false">IF(COUNT(E1042,H1042)=2,E1042+H1042,"")</f>
        <v>765</v>
      </c>
    </row>
    <row r="1043" customFormat="false" ht="15" hidden="false" customHeight="false" outlineLevel="0" collapsed="false">
      <c r="A1043" s="7" t="s">
        <v>1760</v>
      </c>
      <c r="B1043" s="7" t="s">
        <v>1203</v>
      </c>
      <c r="C1043" s="8" t="s">
        <v>1832</v>
      </c>
      <c r="D1043" s="9" t="str">
        <f aca="false">A1043&amp;"|"&amp;B1043</f>
        <v>Kentucky|Hardin County</v>
      </c>
      <c r="E1043" s="10" t="n">
        <v>947</v>
      </c>
      <c r="F1043" s="10" t="n">
        <v>1406</v>
      </c>
      <c r="G1043" s="10" t="n">
        <v>117</v>
      </c>
      <c r="H1043" s="10" t="n">
        <v>13</v>
      </c>
      <c r="I1043" s="10" t="n">
        <v>656</v>
      </c>
      <c r="J1043" s="10" t="n">
        <v>67608</v>
      </c>
      <c r="K1043" s="11" t="n">
        <v>111452</v>
      </c>
      <c r="L1043" s="12" t="n">
        <f aca="false">IF(COUNT(F1043,G1043)=2,F1043+G1043,"")</f>
        <v>1523</v>
      </c>
      <c r="M1043" s="12" t="n">
        <f aca="false">IF(COUNT(E1043,H1043)=2,E1043+H1043,"")</f>
        <v>960</v>
      </c>
    </row>
    <row r="1044" customFormat="false" ht="15" hidden="false" customHeight="false" outlineLevel="0" collapsed="false">
      <c r="A1044" s="7" t="s">
        <v>1760</v>
      </c>
      <c r="B1044" s="7" t="s">
        <v>1833</v>
      </c>
      <c r="C1044" s="8" t="s">
        <v>1834</v>
      </c>
      <c r="D1044" s="9" t="str">
        <f aca="false">A1044&amp;"|"&amp;B1044</f>
        <v>Kentucky|Harlan County</v>
      </c>
      <c r="E1044" s="10" t="n">
        <v>651</v>
      </c>
      <c r="F1044" s="10" t="n">
        <v>1027</v>
      </c>
      <c r="G1044" s="10" t="n">
        <v>80</v>
      </c>
      <c r="H1044" s="10" t="n">
        <v>13</v>
      </c>
      <c r="I1044" s="10" t="n">
        <v>435</v>
      </c>
      <c r="J1044" s="10" t="n">
        <v>37198</v>
      </c>
      <c r="K1044" s="11" t="n">
        <v>26185</v>
      </c>
      <c r="L1044" s="12" t="n">
        <f aca="false">IF(COUNT(F1044,G1044)=2,F1044+G1044,"")</f>
        <v>1107</v>
      </c>
      <c r="M1044" s="12" t="n">
        <f aca="false">IF(COUNT(E1044,H1044)=2,E1044+H1044,"")</f>
        <v>664</v>
      </c>
    </row>
    <row r="1045" customFormat="false" ht="15" hidden="false" customHeight="false" outlineLevel="0" collapsed="false">
      <c r="A1045" s="7" t="s">
        <v>1760</v>
      </c>
      <c r="B1045" s="7" t="s">
        <v>1349</v>
      </c>
      <c r="C1045" s="8" t="s">
        <v>1835</v>
      </c>
      <c r="D1045" s="9" t="str">
        <f aca="false">A1045&amp;"|"&amp;B1045</f>
        <v>Kentucky|Harrison County</v>
      </c>
      <c r="E1045" s="10" t="n">
        <v>755</v>
      </c>
      <c r="F1045" s="10" t="n">
        <v>1256</v>
      </c>
      <c r="G1045" s="10" t="n">
        <v>93</v>
      </c>
      <c r="H1045" s="10" t="n">
        <v>13</v>
      </c>
      <c r="I1045" s="10" t="n">
        <v>921</v>
      </c>
      <c r="J1045" s="10" t="n">
        <v>63205</v>
      </c>
      <c r="K1045" s="11" t="n">
        <v>18971</v>
      </c>
      <c r="L1045" s="12" t="n">
        <f aca="false">IF(COUNT(F1045,G1045)=2,F1045+G1045,"")</f>
        <v>1349</v>
      </c>
      <c r="M1045" s="12" t="n">
        <f aca="false">IF(COUNT(E1045,H1045)=2,E1045+H1045,"")</f>
        <v>768</v>
      </c>
    </row>
    <row r="1046" customFormat="false" ht="15" hidden="false" customHeight="false" outlineLevel="0" collapsed="false">
      <c r="A1046" s="7" t="s">
        <v>1760</v>
      </c>
      <c r="B1046" s="7" t="s">
        <v>921</v>
      </c>
      <c r="C1046" s="8" t="s">
        <v>1836</v>
      </c>
      <c r="D1046" s="9" t="str">
        <f aca="false">A1046&amp;"|"&amp;B1046</f>
        <v>Kentucky|Hart County</v>
      </c>
      <c r="E1046" s="10" t="n">
        <v>692</v>
      </c>
      <c r="F1046" s="10" t="n">
        <v>1087</v>
      </c>
      <c r="G1046" s="10" t="n">
        <v>85</v>
      </c>
      <c r="H1046" s="10" t="n">
        <v>13</v>
      </c>
      <c r="I1046" s="10" t="n">
        <v>616</v>
      </c>
      <c r="J1046" s="10" t="n">
        <v>49653</v>
      </c>
      <c r="K1046" s="11" t="n">
        <v>19470</v>
      </c>
      <c r="L1046" s="12" t="n">
        <f aca="false">IF(COUNT(F1046,G1046)=2,F1046+G1046,"")</f>
        <v>1172</v>
      </c>
      <c r="M1046" s="12" t="n">
        <f aca="false">IF(COUNT(E1046,H1046)=2,E1046+H1046,"")</f>
        <v>705</v>
      </c>
    </row>
    <row r="1047" customFormat="false" ht="15" hidden="false" customHeight="false" outlineLevel="0" collapsed="false">
      <c r="A1047" s="7" t="s">
        <v>1760</v>
      </c>
      <c r="B1047" s="7" t="s">
        <v>1205</v>
      </c>
      <c r="C1047" s="8" t="s">
        <v>1837</v>
      </c>
      <c r="D1047" s="9" t="str">
        <f aca="false">A1047&amp;"|"&amp;B1047</f>
        <v>Kentucky|Henderson County</v>
      </c>
      <c r="E1047" s="10" t="n">
        <v>794</v>
      </c>
      <c r="F1047" s="10" t="n">
        <v>1296</v>
      </c>
      <c r="G1047" s="10" t="n">
        <v>98</v>
      </c>
      <c r="H1047" s="10" t="n">
        <v>13</v>
      </c>
      <c r="I1047" s="10" t="n">
        <v>543</v>
      </c>
      <c r="J1047" s="10" t="n">
        <v>58239</v>
      </c>
      <c r="K1047" s="11" t="n">
        <v>44493</v>
      </c>
      <c r="L1047" s="12" t="n">
        <f aca="false">IF(COUNT(F1047,G1047)=2,F1047+G1047,"")</f>
        <v>1394</v>
      </c>
      <c r="M1047" s="12" t="n">
        <f aca="false">IF(COUNT(E1047,H1047)=2,E1047+H1047,"")</f>
        <v>807</v>
      </c>
    </row>
    <row r="1048" customFormat="false" ht="15" hidden="false" customHeight="false" outlineLevel="0" collapsed="false">
      <c r="A1048" s="7" t="s">
        <v>1760</v>
      </c>
      <c r="B1048" s="7" t="s">
        <v>121</v>
      </c>
      <c r="C1048" s="8" t="s">
        <v>1838</v>
      </c>
      <c r="D1048" s="9" t="str">
        <f aca="false">A1048&amp;"|"&amp;B1048</f>
        <v>Kentucky|Henry County</v>
      </c>
      <c r="E1048" s="10" t="n">
        <v>871</v>
      </c>
      <c r="F1048" s="10" t="n">
        <v>1360</v>
      </c>
      <c r="G1048" s="10" t="n">
        <v>107</v>
      </c>
      <c r="H1048" s="10" t="n">
        <v>13</v>
      </c>
      <c r="I1048" s="10" t="n">
        <v>689</v>
      </c>
      <c r="J1048" s="10" t="n">
        <v>60736</v>
      </c>
      <c r="K1048" s="11" t="n">
        <v>15774</v>
      </c>
      <c r="L1048" s="12" t="n">
        <f aca="false">IF(COUNT(F1048,G1048)=2,F1048+G1048,"")</f>
        <v>1467</v>
      </c>
      <c r="M1048" s="12" t="n">
        <f aca="false">IF(COUNT(E1048,H1048)=2,E1048+H1048,"")</f>
        <v>884</v>
      </c>
    </row>
    <row r="1049" customFormat="false" ht="15" hidden="false" customHeight="false" outlineLevel="0" collapsed="false">
      <c r="A1049" s="7" t="s">
        <v>1760</v>
      </c>
      <c r="B1049" s="7" t="s">
        <v>1839</v>
      </c>
      <c r="C1049" s="8" t="s">
        <v>1840</v>
      </c>
      <c r="D1049" s="9" t="str">
        <f aca="false">A1049&amp;"|"&amp;B1049</f>
        <v>Kentucky|Hickman County</v>
      </c>
      <c r="E1049" s="10" t="n">
        <v>717</v>
      </c>
      <c r="F1049" s="10" t="n">
        <v>1146</v>
      </c>
      <c r="G1049" s="10" t="n">
        <v>88</v>
      </c>
      <c r="H1049" s="10" t="n">
        <v>13</v>
      </c>
      <c r="I1049" s="10" t="n">
        <v>553</v>
      </c>
      <c r="J1049" s="10" t="n">
        <v>63750</v>
      </c>
      <c r="K1049" s="11" t="n">
        <v>4470</v>
      </c>
      <c r="L1049" s="12" t="n">
        <f aca="false">IF(COUNT(F1049,G1049)=2,F1049+G1049,"")</f>
        <v>1234</v>
      </c>
      <c r="M1049" s="12" t="n">
        <f aca="false">IF(COUNT(E1049,H1049)=2,E1049+H1049,"")</f>
        <v>730</v>
      </c>
    </row>
    <row r="1050" customFormat="false" ht="15" hidden="false" customHeight="false" outlineLevel="0" collapsed="false">
      <c r="A1050" s="7" t="s">
        <v>1760</v>
      </c>
      <c r="B1050" s="7" t="s">
        <v>1841</v>
      </c>
      <c r="C1050" s="8" t="s">
        <v>1842</v>
      </c>
      <c r="D1050" s="9" t="str">
        <f aca="false">A1050&amp;"|"&amp;B1050</f>
        <v>Kentucky|Hopkins County</v>
      </c>
      <c r="E1050" s="10" t="n">
        <v>841</v>
      </c>
      <c r="F1050" s="10" t="n">
        <v>1090</v>
      </c>
      <c r="G1050" s="10" t="n">
        <v>104</v>
      </c>
      <c r="H1050" s="10" t="n">
        <v>13</v>
      </c>
      <c r="I1050" s="10" t="n">
        <v>526</v>
      </c>
      <c r="J1050" s="10" t="n">
        <v>57610</v>
      </c>
      <c r="K1050" s="11" t="n">
        <v>45143</v>
      </c>
      <c r="L1050" s="12" t="n">
        <f aca="false">IF(COUNT(F1050,G1050)=2,F1050+G1050,"")</f>
        <v>1194</v>
      </c>
      <c r="M1050" s="12" t="n">
        <f aca="false">IF(COUNT(E1050,H1050)=2,E1050+H1050,"")</f>
        <v>854</v>
      </c>
    </row>
    <row r="1051" customFormat="false" ht="15" hidden="false" customHeight="false" outlineLevel="0" collapsed="false">
      <c r="A1051" s="7" t="s">
        <v>1760</v>
      </c>
      <c r="B1051" s="7" t="s">
        <v>125</v>
      </c>
      <c r="C1051" s="8" t="s">
        <v>1843</v>
      </c>
      <c r="D1051" s="9" t="str">
        <f aca="false">A1051&amp;"|"&amp;B1051</f>
        <v>Kentucky|Jackson County</v>
      </c>
      <c r="E1051" s="10" t="n">
        <v>758</v>
      </c>
      <c r="F1051" s="10" t="n">
        <v>1032</v>
      </c>
      <c r="G1051" s="10" t="n">
        <v>93</v>
      </c>
      <c r="H1051" s="10" t="n">
        <v>13</v>
      </c>
      <c r="I1051" s="10" t="n">
        <v>460</v>
      </c>
      <c r="J1051" s="10" t="n">
        <v>41410</v>
      </c>
      <c r="K1051" s="11" t="n">
        <v>13003</v>
      </c>
      <c r="L1051" s="12" t="n">
        <f aca="false">IF(COUNT(F1051,G1051)=2,F1051+G1051,"")</f>
        <v>1125</v>
      </c>
      <c r="M1051" s="12" t="n">
        <f aca="false">IF(COUNT(E1051,H1051)=2,E1051+H1051,"")</f>
        <v>771</v>
      </c>
    </row>
    <row r="1052" customFormat="false" ht="15" hidden="false" customHeight="false" outlineLevel="0" collapsed="false">
      <c r="A1052" s="7" t="s">
        <v>1760</v>
      </c>
      <c r="B1052" s="7" t="s">
        <v>127</v>
      </c>
      <c r="C1052" s="8" t="s">
        <v>1844</v>
      </c>
      <c r="D1052" s="9" t="str">
        <f aca="false">A1052&amp;"|"&amp;B1052</f>
        <v>Kentucky|Jefferson County</v>
      </c>
      <c r="E1052" s="10" t="n">
        <v>1097</v>
      </c>
      <c r="F1052" s="10" t="n">
        <v>1546</v>
      </c>
      <c r="G1052" s="10" t="n">
        <v>135</v>
      </c>
      <c r="H1052" s="10" t="n">
        <v>13</v>
      </c>
      <c r="I1052" s="10" t="n">
        <v>936</v>
      </c>
      <c r="J1052" s="10" t="n">
        <v>67849</v>
      </c>
      <c r="K1052" s="11" t="n">
        <v>777392</v>
      </c>
      <c r="L1052" s="12" t="n">
        <f aca="false">IF(COUNT(F1052,G1052)=2,F1052+G1052,"")</f>
        <v>1681</v>
      </c>
      <c r="M1052" s="12" t="n">
        <f aca="false">IF(COUNT(E1052,H1052)=2,E1052+H1052,"")</f>
        <v>1110</v>
      </c>
    </row>
    <row r="1053" customFormat="false" ht="15" hidden="false" customHeight="false" outlineLevel="0" collapsed="false">
      <c r="A1053" s="7" t="s">
        <v>1760</v>
      </c>
      <c r="B1053" s="7" t="s">
        <v>1845</v>
      </c>
      <c r="C1053" s="8" t="s">
        <v>1846</v>
      </c>
      <c r="D1053" s="9" t="str">
        <f aca="false">A1053&amp;"|"&amp;B1053</f>
        <v>Kentucky|Jessamine County</v>
      </c>
      <c r="E1053" s="10" t="n">
        <v>994</v>
      </c>
      <c r="F1053" s="10" t="n">
        <v>1513</v>
      </c>
      <c r="G1053" s="10" t="n">
        <v>122</v>
      </c>
      <c r="H1053" s="10" t="n">
        <v>13</v>
      </c>
      <c r="I1053" s="10" t="n">
        <v>786</v>
      </c>
      <c r="J1053" s="10" t="n">
        <v>74886</v>
      </c>
      <c r="K1053" s="11" t="n">
        <v>53792</v>
      </c>
      <c r="L1053" s="12" t="n">
        <f aca="false">IF(COUNT(F1053,G1053)=2,F1053+G1053,"")</f>
        <v>1635</v>
      </c>
      <c r="M1053" s="12" t="n">
        <f aca="false">IF(COUNT(E1053,H1053)=2,E1053+H1053,"")</f>
        <v>1007</v>
      </c>
    </row>
    <row r="1054" customFormat="false" ht="15" hidden="false" customHeight="false" outlineLevel="0" collapsed="false">
      <c r="A1054" s="7" t="s">
        <v>1760</v>
      </c>
      <c r="B1054" s="7" t="s">
        <v>344</v>
      </c>
      <c r="C1054" s="8" t="s">
        <v>1847</v>
      </c>
      <c r="D1054" s="9" t="str">
        <f aca="false">A1054&amp;"|"&amp;B1054</f>
        <v>Kentucky|Johnson County</v>
      </c>
      <c r="E1054" s="10" t="n">
        <v>698</v>
      </c>
      <c r="F1054" s="10" t="n">
        <v>1168</v>
      </c>
      <c r="G1054" s="10" t="n">
        <v>86</v>
      </c>
      <c r="H1054" s="10" t="n">
        <v>13</v>
      </c>
      <c r="I1054" s="10" t="n">
        <v>491</v>
      </c>
      <c r="J1054" s="10" t="n">
        <v>43014</v>
      </c>
      <c r="K1054" s="11" t="n">
        <v>22464</v>
      </c>
      <c r="L1054" s="12" t="n">
        <f aca="false">IF(COUNT(F1054,G1054)=2,F1054+G1054,"")</f>
        <v>1254</v>
      </c>
      <c r="M1054" s="12" t="n">
        <f aca="false">IF(COUNT(E1054,H1054)=2,E1054+H1054,"")</f>
        <v>711</v>
      </c>
    </row>
    <row r="1055" customFormat="false" ht="15" hidden="false" customHeight="false" outlineLevel="0" collapsed="false">
      <c r="A1055" s="7" t="s">
        <v>1760</v>
      </c>
      <c r="B1055" s="7" t="s">
        <v>1848</v>
      </c>
      <c r="C1055" s="8" t="s">
        <v>1849</v>
      </c>
      <c r="D1055" s="9" t="str">
        <f aca="false">A1055&amp;"|"&amp;B1055</f>
        <v>Kentucky|Kenton County</v>
      </c>
      <c r="E1055" s="10" t="n">
        <v>1018</v>
      </c>
      <c r="F1055" s="10" t="n">
        <v>1533</v>
      </c>
      <c r="G1055" s="10" t="n">
        <v>125</v>
      </c>
      <c r="H1055" s="10" t="n">
        <v>13</v>
      </c>
      <c r="I1055" s="10" t="n">
        <v>862</v>
      </c>
      <c r="J1055" s="10" t="n">
        <v>79421</v>
      </c>
      <c r="K1055" s="11" t="n">
        <v>169817</v>
      </c>
      <c r="L1055" s="12" t="n">
        <f aca="false">IF(COUNT(F1055,G1055)=2,F1055+G1055,"")</f>
        <v>1658</v>
      </c>
      <c r="M1055" s="12" t="n">
        <f aca="false">IF(COUNT(E1055,H1055)=2,E1055+H1055,"")</f>
        <v>1031</v>
      </c>
    </row>
    <row r="1056" customFormat="false" ht="15" hidden="false" customHeight="false" outlineLevel="0" collapsed="false">
      <c r="A1056" s="7" t="s">
        <v>1760</v>
      </c>
      <c r="B1056" s="7" t="s">
        <v>1850</v>
      </c>
      <c r="C1056" s="8" t="s">
        <v>1851</v>
      </c>
      <c r="D1056" s="9" t="str">
        <f aca="false">A1056&amp;"|"&amp;B1056</f>
        <v>Kentucky|Knott County</v>
      </c>
      <c r="E1056" s="10" t="n">
        <v>731</v>
      </c>
      <c r="F1056" s="10" t="n">
        <v>1117</v>
      </c>
      <c r="G1056" s="10" t="n">
        <v>90</v>
      </c>
      <c r="H1056" s="10" t="n">
        <v>13</v>
      </c>
      <c r="I1056" s="10" t="n">
        <v>491</v>
      </c>
      <c r="J1056" s="10" t="n">
        <v>37736</v>
      </c>
      <c r="K1056" s="11" t="n">
        <v>14046</v>
      </c>
      <c r="L1056" s="12" t="n">
        <f aca="false">IF(COUNT(F1056,G1056)=2,F1056+G1056,"")</f>
        <v>1207</v>
      </c>
      <c r="M1056" s="12" t="n">
        <f aca="false">IF(COUNT(E1056,H1056)=2,E1056+H1056,"")</f>
        <v>744</v>
      </c>
    </row>
    <row r="1057" customFormat="false" ht="15" hidden="false" customHeight="false" outlineLevel="0" collapsed="false">
      <c r="A1057" s="7" t="s">
        <v>1760</v>
      </c>
      <c r="B1057" s="7" t="s">
        <v>1224</v>
      </c>
      <c r="C1057" s="8" t="s">
        <v>1852</v>
      </c>
      <c r="D1057" s="9" t="str">
        <f aca="false">A1057&amp;"|"&amp;B1057</f>
        <v>Kentucky|Knox County</v>
      </c>
      <c r="E1057" s="10" t="n">
        <v>631</v>
      </c>
      <c r="F1057" s="10" t="n">
        <v>1088</v>
      </c>
      <c r="G1057" s="10" t="n">
        <v>79</v>
      </c>
      <c r="H1057" s="10" t="n">
        <v>13</v>
      </c>
      <c r="I1057" s="10" t="n">
        <v>435</v>
      </c>
      <c r="J1057" s="10" t="n">
        <v>33153</v>
      </c>
      <c r="K1057" s="11" t="n">
        <v>30034</v>
      </c>
      <c r="L1057" s="12" t="n">
        <f aca="false">IF(COUNT(F1057,G1057)=2,F1057+G1057,"")</f>
        <v>1167</v>
      </c>
      <c r="M1057" s="12" t="n">
        <f aca="false">IF(COUNT(E1057,H1057)=2,E1057+H1057,"")</f>
        <v>644</v>
      </c>
    </row>
    <row r="1058" customFormat="false" ht="15" hidden="false" customHeight="false" outlineLevel="0" collapsed="false">
      <c r="A1058" s="7" t="s">
        <v>1760</v>
      </c>
      <c r="B1058" s="7" t="s">
        <v>1853</v>
      </c>
      <c r="C1058" s="8" t="s">
        <v>1854</v>
      </c>
      <c r="D1058" s="9" t="str">
        <f aca="false">A1058&amp;"|"&amp;B1058</f>
        <v>Kentucky|Larue County</v>
      </c>
      <c r="E1058" s="10" t="n">
        <v>816</v>
      </c>
      <c r="F1058" s="10" t="n">
        <v>1305</v>
      </c>
      <c r="G1058" s="10" t="n">
        <v>100</v>
      </c>
      <c r="H1058" s="10" t="n">
        <v>13</v>
      </c>
      <c r="I1058" s="10" t="n">
        <v>732</v>
      </c>
      <c r="J1058" s="10" t="n">
        <v>67770</v>
      </c>
      <c r="K1058" s="11" t="n">
        <v>15028</v>
      </c>
      <c r="L1058" s="12" t="n">
        <f aca="false">IF(COUNT(F1058,G1058)=2,F1058+G1058,"")</f>
        <v>1405</v>
      </c>
      <c r="M1058" s="12" t="n">
        <f aca="false">IF(COUNT(E1058,H1058)=2,E1058+H1058,"")</f>
        <v>829</v>
      </c>
    </row>
    <row r="1059" customFormat="false" ht="15" hidden="false" customHeight="false" outlineLevel="0" collapsed="false">
      <c r="A1059" s="7" t="s">
        <v>1760</v>
      </c>
      <c r="B1059" s="7" t="s">
        <v>1855</v>
      </c>
      <c r="C1059" s="8" t="s">
        <v>1856</v>
      </c>
      <c r="D1059" s="9" t="str">
        <f aca="false">A1059&amp;"|"&amp;B1059</f>
        <v>Kentucky|Laurel County</v>
      </c>
      <c r="E1059" s="10" t="n">
        <v>789</v>
      </c>
      <c r="F1059" s="10" t="n">
        <v>1169</v>
      </c>
      <c r="G1059" s="10" t="n">
        <v>97</v>
      </c>
      <c r="H1059" s="10" t="n">
        <v>13</v>
      </c>
      <c r="I1059" s="10" t="n">
        <v>435</v>
      </c>
      <c r="J1059" s="10" t="n">
        <v>56999</v>
      </c>
      <c r="K1059" s="11" t="n">
        <v>62731</v>
      </c>
      <c r="L1059" s="12" t="n">
        <f aca="false">IF(COUNT(F1059,G1059)=2,F1059+G1059,"")</f>
        <v>1266</v>
      </c>
      <c r="M1059" s="12" t="n">
        <f aca="false">IF(COUNT(E1059,H1059)=2,E1059+H1059,"")</f>
        <v>802</v>
      </c>
    </row>
    <row r="1060" customFormat="false" ht="15" hidden="false" customHeight="false" outlineLevel="0" collapsed="false">
      <c r="A1060" s="7" t="s">
        <v>1760</v>
      </c>
      <c r="B1060" s="7" t="s">
        <v>133</v>
      </c>
      <c r="C1060" s="8" t="s">
        <v>1857</v>
      </c>
      <c r="D1060" s="9" t="str">
        <f aca="false">A1060&amp;"|"&amp;B1060</f>
        <v>Kentucky|Lawrence County</v>
      </c>
      <c r="E1060" s="10" t="n">
        <v>729</v>
      </c>
      <c r="F1060" s="10" t="n">
        <v>1143</v>
      </c>
      <c r="G1060" s="10" t="n">
        <v>90</v>
      </c>
      <c r="H1060" s="10" t="n">
        <v>13</v>
      </c>
      <c r="I1060" s="10" t="n">
        <v>491</v>
      </c>
      <c r="J1060" s="10" t="n">
        <v>45584</v>
      </c>
      <c r="K1060" s="11" t="n">
        <v>16171</v>
      </c>
      <c r="L1060" s="12" t="n">
        <f aca="false">IF(COUNT(F1060,G1060)=2,F1060+G1060,"")</f>
        <v>1233</v>
      </c>
      <c r="M1060" s="12" t="n">
        <f aca="false">IF(COUNT(E1060,H1060)=2,E1060+H1060,"")</f>
        <v>742</v>
      </c>
    </row>
    <row r="1061" customFormat="false" ht="15" hidden="false" customHeight="false" outlineLevel="0" collapsed="false">
      <c r="A1061" s="7" t="s">
        <v>1760</v>
      </c>
      <c r="B1061" s="7" t="s">
        <v>135</v>
      </c>
      <c r="C1061" s="8" t="s">
        <v>1858</v>
      </c>
      <c r="D1061" s="9" t="str">
        <f aca="false">A1061&amp;"|"&amp;B1061</f>
        <v>Kentucky|Lee County</v>
      </c>
      <c r="E1061" s="10" t="n">
        <v>593</v>
      </c>
      <c r="F1061" s="10" t="n">
        <v>966</v>
      </c>
      <c r="G1061" s="10" t="n">
        <v>79</v>
      </c>
      <c r="H1061" s="10" t="n">
        <v>13</v>
      </c>
      <c r="I1061" s="10" t="n">
        <v>491</v>
      </c>
      <c r="J1061" s="10" t="n">
        <v>34182</v>
      </c>
      <c r="K1061" s="11" t="n">
        <v>7375</v>
      </c>
      <c r="L1061" s="12" t="n">
        <f aca="false">IF(COUNT(F1061,G1061)=2,F1061+G1061,"")</f>
        <v>1045</v>
      </c>
      <c r="M1061" s="12" t="n">
        <f aca="false">IF(COUNT(E1061,H1061)=2,E1061+H1061,"")</f>
        <v>606</v>
      </c>
    </row>
    <row r="1062" customFormat="false" ht="15" hidden="false" customHeight="false" outlineLevel="0" collapsed="false">
      <c r="A1062" s="7" t="s">
        <v>1760</v>
      </c>
      <c r="B1062" s="7" t="s">
        <v>1859</v>
      </c>
      <c r="C1062" s="8" t="s">
        <v>1860</v>
      </c>
      <c r="D1062" s="9" t="str">
        <f aca="false">A1062&amp;"|"&amp;B1062</f>
        <v>Kentucky|Leslie County</v>
      </c>
      <c r="E1062" s="10" t="n">
        <v>520</v>
      </c>
      <c r="F1062" s="10" t="n">
        <v>1058</v>
      </c>
      <c r="G1062" s="10" t="n">
        <v>79</v>
      </c>
      <c r="H1062" s="10" t="n">
        <v>13</v>
      </c>
      <c r="I1062" s="10" t="n">
        <v>491</v>
      </c>
      <c r="J1062" s="10" t="n">
        <v>40176</v>
      </c>
      <c r="K1062" s="11" t="n">
        <v>10261</v>
      </c>
      <c r="L1062" s="12" t="n">
        <f aca="false">IF(COUNT(F1062,G1062)=2,F1062+G1062,"")</f>
        <v>1137</v>
      </c>
      <c r="M1062" s="12" t="n">
        <f aca="false">IF(COUNT(E1062,H1062)=2,E1062+H1062,"")</f>
        <v>533</v>
      </c>
    </row>
    <row r="1063" customFormat="false" ht="15" hidden="false" customHeight="false" outlineLevel="0" collapsed="false">
      <c r="A1063" s="7" t="s">
        <v>1760</v>
      </c>
      <c r="B1063" s="7" t="s">
        <v>1861</v>
      </c>
      <c r="C1063" s="8" t="s">
        <v>1862</v>
      </c>
      <c r="D1063" s="9" t="str">
        <f aca="false">A1063&amp;"|"&amp;B1063</f>
        <v>Kentucky|Letcher County</v>
      </c>
      <c r="E1063" s="10" t="n">
        <v>651</v>
      </c>
      <c r="F1063" s="10" t="n">
        <v>1123</v>
      </c>
      <c r="G1063" s="10" t="n">
        <v>80</v>
      </c>
      <c r="H1063" s="10" t="n">
        <v>13</v>
      </c>
      <c r="I1063" s="10" t="n">
        <v>491</v>
      </c>
      <c r="J1063" s="10" t="n">
        <v>40501</v>
      </c>
      <c r="K1063" s="11" t="n">
        <v>21146</v>
      </c>
      <c r="L1063" s="12" t="n">
        <f aca="false">IF(COUNT(F1063,G1063)=2,F1063+G1063,"")</f>
        <v>1203</v>
      </c>
      <c r="M1063" s="12" t="n">
        <f aca="false">IF(COUNT(E1063,H1063)=2,E1063+H1063,"")</f>
        <v>664</v>
      </c>
    </row>
    <row r="1064" customFormat="false" ht="15" hidden="false" customHeight="false" outlineLevel="0" collapsed="false">
      <c r="A1064" s="7" t="s">
        <v>1760</v>
      </c>
      <c r="B1064" s="7" t="s">
        <v>1126</v>
      </c>
      <c r="C1064" s="8" t="s">
        <v>1863</v>
      </c>
      <c r="D1064" s="9" t="str">
        <f aca="false">A1064&amp;"|"&amp;B1064</f>
        <v>Kentucky|Lewis County</v>
      </c>
      <c r="E1064" s="10" t="n">
        <v>757</v>
      </c>
      <c r="F1064" s="10" t="n">
        <v>904</v>
      </c>
      <c r="G1064" s="10" t="n">
        <v>93</v>
      </c>
      <c r="H1064" s="10" t="n">
        <v>13</v>
      </c>
      <c r="I1064" s="10" t="n">
        <v>491</v>
      </c>
      <c r="J1064" s="10" t="n">
        <v>41632</v>
      </c>
      <c r="K1064" s="11" t="n">
        <v>13028</v>
      </c>
      <c r="L1064" s="12" t="n">
        <f aca="false">IF(COUNT(F1064,G1064)=2,F1064+G1064,"")</f>
        <v>997</v>
      </c>
      <c r="M1064" s="12" t="n">
        <f aca="false">IF(COUNT(E1064,H1064)=2,E1064+H1064,"")</f>
        <v>770</v>
      </c>
    </row>
    <row r="1065" customFormat="false" ht="15" hidden="false" customHeight="false" outlineLevel="0" collapsed="false">
      <c r="A1065" s="7" t="s">
        <v>1760</v>
      </c>
      <c r="B1065" s="7" t="s">
        <v>350</v>
      </c>
      <c r="C1065" s="8" t="s">
        <v>1864</v>
      </c>
      <c r="D1065" s="9" t="str">
        <f aca="false">A1065&amp;"|"&amp;B1065</f>
        <v>Kentucky|Lincoln County</v>
      </c>
      <c r="E1065" s="10" t="n">
        <v>730</v>
      </c>
      <c r="F1065" s="10" t="n">
        <v>1078</v>
      </c>
      <c r="G1065" s="10" t="n">
        <v>90</v>
      </c>
      <c r="H1065" s="10" t="n">
        <v>13</v>
      </c>
      <c r="I1065" s="10" t="n">
        <v>884</v>
      </c>
      <c r="J1065" s="10" t="n">
        <v>50862</v>
      </c>
      <c r="K1065" s="11" t="n">
        <v>24415</v>
      </c>
      <c r="L1065" s="12" t="n">
        <f aca="false">IF(COUNT(F1065,G1065)=2,F1065+G1065,"")</f>
        <v>1168</v>
      </c>
      <c r="M1065" s="12" t="n">
        <f aca="false">IF(COUNT(E1065,H1065)=2,E1065+H1065,"")</f>
        <v>743</v>
      </c>
    </row>
    <row r="1066" customFormat="false" ht="15" hidden="false" customHeight="false" outlineLevel="0" collapsed="false">
      <c r="A1066" s="7" t="s">
        <v>1760</v>
      </c>
      <c r="B1066" s="7" t="s">
        <v>1231</v>
      </c>
      <c r="C1066" s="8" t="s">
        <v>1865</v>
      </c>
      <c r="D1066" s="9" t="str">
        <f aca="false">A1066&amp;"|"&amp;B1066</f>
        <v>Kentucky|Livingston County</v>
      </c>
      <c r="E1066" s="10" t="n">
        <v>912</v>
      </c>
      <c r="F1066" s="10" t="n">
        <v>1123</v>
      </c>
      <c r="G1066" s="10" t="n">
        <v>112</v>
      </c>
      <c r="H1066" s="10" t="n">
        <v>13</v>
      </c>
      <c r="I1066" s="10" t="n">
        <v>553</v>
      </c>
      <c r="J1066" s="10" t="n">
        <v>59713</v>
      </c>
      <c r="K1066" s="11" t="n">
        <v>8941</v>
      </c>
      <c r="L1066" s="12" t="n">
        <f aca="false">IF(COUNT(F1066,G1066)=2,F1066+G1066,"")</f>
        <v>1235</v>
      </c>
      <c r="M1066" s="12" t="n">
        <f aca="false">IF(COUNT(E1066,H1066)=2,E1066+H1066,"")</f>
        <v>925</v>
      </c>
    </row>
    <row r="1067" customFormat="false" ht="15" hidden="false" customHeight="false" outlineLevel="0" collapsed="false">
      <c r="A1067" s="7" t="s">
        <v>1760</v>
      </c>
      <c r="B1067" s="7" t="s">
        <v>354</v>
      </c>
      <c r="C1067" s="8" t="s">
        <v>1866</v>
      </c>
      <c r="D1067" s="9" t="str">
        <f aca="false">A1067&amp;"|"&amp;B1067</f>
        <v>Kentucky|Logan County</v>
      </c>
      <c r="E1067" s="10" t="n">
        <v>719</v>
      </c>
      <c r="F1067" s="10" t="n">
        <v>1291</v>
      </c>
      <c r="G1067" s="10" t="n">
        <v>89</v>
      </c>
      <c r="H1067" s="10" t="n">
        <v>13</v>
      </c>
      <c r="I1067" s="10" t="n">
        <v>616</v>
      </c>
      <c r="J1067" s="10" t="n">
        <v>61535</v>
      </c>
      <c r="K1067" s="11" t="n">
        <v>27731</v>
      </c>
      <c r="L1067" s="12" t="n">
        <f aca="false">IF(COUNT(F1067,G1067)=2,F1067+G1067,"")</f>
        <v>1380</v>
      </c>
      <c r="M1067" s="12" t="n">
        <f aca="false">IF(COUNT(E1067,H1067)=2,E1067+H1067,"")</f>
        <v>732</v>
      </c>
    </row>
    <row r="1068" customFormat="false" ht="15" hidden="false" customHeight="false" outlineLevel="0" collapsed="false">
      <c r="A1068" s="7" t="s">
        <v>1760</v>
      </c>
      <c r="B1068" s="7" t="s">
        <v>1526</v>
      </c>
      <c r="C1068" s="8" t="s">
        <v>1867</v>
      </c>
      <c r="D1068" s="9" t="str">
        <f aca="false">A1068&amp;"|"&amp;B1068</f>
        <v>Kentucky|Lyon County</v>
      </c>
      <c r="E1068" s="10" t="n">
        <v>809</v>
      </c>
      <c r="F1068" s="10" t="n">
        <v>1299</v>
      </c>
      <c r="G1068" s="10" t="n">
        <v>100</v>
      </c>
      <c r="H1068" s="10" t="n">
        <v>13</v>
      </c>
      <c r="I1068" s="10" t="n">
        <v>553</v>
      </c>
      <c r="J1068" s="10" t="n">
        <v>64464</v>
      </c>
      <c r="K1068" s="11" t="n">
        <v>8831</v>
      </c>
      <c r="L1068" s="12" t="n">
        <f aca="false">IF(COUNT(F1068,G1068)=2,F1068+G1068,"")</f>
        <v>1399</v>
      </c>
      <c r="M1068" s="12" t="n">
        <f aca="false">IF(COUNT(E1068,H1068)=2,E1068+H1068,"")</f>
        <v>822</v>
      </c>
    </row>
    <row r="1069" customFormat="false" ht="15" hidden="false" customHeight="false" outlineLevel="0" collapsed="false">
      <c r="A1069" s="7" t="s">
        <v>1760</v>
      </c>
      <c r="B1069" s="7" t="s">
        <v>143</v>
      </c>
      <c r="C1069" s="8" t="s">
        <v>1868</v>
      </c>
      <c r="D1069" s="9" t="str">
        <f aca="false">A1069&amp;"|"&amp;B1069</f>
        <v>Kentucky|Madison County</v>
      </c>
      <c r="E1069" s="10" t="n">
        <v>851</v>
      </c>
      <c r="F1069" s="10" t="n">
        <v>1431</v>
      </c>
      <c r="G1069" s="10" t="n">
        <v>105</v>
      </c>
      <c r="H1069" s="10" t="n">
        <v>13</v>
      </c>
      <c r="I1069" s="10" t="n">
        <v>786</v>
      </c>
      <c r="J1069" s="10" t="n">
        <v>62407</v>
      </c>
      <c r="K1069" s="11" t="n">
        <v>94064</v>
      </c>
      <c r="L1069" s="12" t="n">
        <f aca="false">IF(COUNT(F1069,G1069)=2,F1069+G1069,"")</f>
        <v>1536</v>
      </c>
      <c r="M1069" s="12" t="n">
        <f aca="false">IF(COUNT(E1069,H1069)=2,E1069+H1069,"")</f>
        <v>864</v>
      </c>
    </row>
    <row r="1070" customFormat="false" ht="15" hidden="false" customHeight="false" outlineLevel="0" collapsed="false">
      <c r="A1070" s="7" t="s">
        <v>1760</v>
      </c>
      <c r="B1070" s="7" t="s">
        <v>1869</v>
      </c>
      <c r="C1070" s="8" t="s">
        <v>1870</v>
      </c>
      <c r="D1070" s="9" t="str">
        <f aca="false">A1070&amp;"|"&amp;B1070</f>
        <v>Kentucky|Magoffin County</v>
      </c>
      <c r="E1070" s="10" t="n">
        <v>633</v>
      </c>
      <c r="F1070" s="10" t="n">
        <v>1164</v>
      </c>
      <c r="G1070" s="10" t="n">
        <v>79</v>
      </c>
      <c r="H1070" s="10" t="n">
        <v>13</v>
      </c>
      <c r="I1070" s="10" t="n">
        <v>491</v>
      </c>
      <c r="J1070" s="10" t="n">
        <v>33632</v>
      </c>
      <c r="K1070" s="11" t="n">
        <v>11495</v>
      </c>
      <c r="L1070" s="12" t="n">
        <f aca="false">IF(COUNT(F1070,G1070)=2,F1070+G1070,"")</f>
        <v>1243</v>
      </c>
      <c r="M1070" s="12" t="n">
        <f aca="false">IF(COUNT(E1070,H1070)=2,E1070+H1070,"")</f>
        <v>646</v>
      </c>
    </row>
    <row r="1071" customFormat="false" ht="15" hidden="false" customHeight="false" outlineLevel="0" collapsed="false">
      <c r="A1071" s="7" t="s">
        <v>1760</v>
      </c>
      <c r="B1071" s="7" t="s">
        <v>147</v>
      </c>
      <c r="C1071" s="8" t="s">
        <v>1871</v>
      </c>
      <c r="D1071" s="9" t="str">
        <f aca="false">A1071&amp;"|"&amp;B1071</f>
        <v>Kentucky|Marion County</v>
      </c>
      <c r="E1071" s="10" t="n">
        <v>731</v>
      </c>
      <c r="F1071" s="10" t="n">
        <v>1155</v>
      </c>
      <c r="G1071" s="10" t="n">
        <v>90</v>
      </c>
      <c r="H1071" s="10" t="n">
        <v>13</v>
      </c>
      <c r="I1071" s="10" t="n">
        <v>732</v>
      </c>
      <c r="J1071" s="10" t="n">
        <v>55404</v>
      </c>
      <c r="K1071" s="11" t="n">
        <v>19680</v>
      </c>
      <c r="L1071" s="12" t="n">
        <f aca="false">IF(COUNT(F1071,G1071)=2,F1071+G1071,"")</f>
        <v>1245</v>
      </c>
      <c r="M1071" s="12" t="n">
        <f aca="false">IF(COUNT(E1071,H1071)=2,E1071+H1071,"")</f>
        <v>744</v>
      </c>
    </row>
    <row r="1072" customFormat="false" ht="15" hidden="false" customHeight="false" outlineLevel="0" collapsed="false">
      <c r="A1072" s="7" t="s">
        <v>1760</v>
      </c>
      <c r="B1072" s="7" t="s">
        <v>149</v>
      </c>
      <c r="C1072" s="8" t="s">
        <v>1872</v>
      </c>
      <c r="D1072" s="9" t="str">
        <f aca="false">A1072&amp;"|"&amp;B1072</f>
        <v>Kentucky|Marshall County</v>
      </c>
      <c r="E1072" s="10" t="n">
        <v>773</v>
      </c>
      <c r="F1072" s="10" t="n">
        <v>1264</v>
      </c>
      <c r="G1072" s="10" t="n">
        <v>95</v>
      </c>
      <c r="H1072" s="10" t="n">
        <v>13</v>
      </c>
      <c r="I1072" s="10" t="n">
        <v>553</v>
      </c>
      <c r="J1072" s="10" t="n">
        <v>63611</v>
      </c>
      <c r="K1072" s="11" t="n">
        <v>31728</v>
      </c>
      <c r="L1072" s="12" t="n">
        <f aca="false">IF(COUNT(F1072,G1072)=2,F1072+G1072,"")</f>
        <v>1359</v>
      </c>
      <c r="M1072" s="12" t="n">
        <f aca="false">IF(COUNT(E1072,H1072)=2,E1072+H1072,"")</f>
        <v>786</v>
      </c>
    </row>
    <row r="1073" customFormat="false" ht="15" hidden="false" customHeight="false" outlineLevel="0" collapsed="false">
      <c r="A1073" s="7" t="s">
        <v>1760</v>
      </c>
      <c r="B1073" s="7" t="s">
        <v>748</v>
      </c>
      <c r="C1073" s="8" t="s">
        <v>1873</v>
      </c>
      <c r="D1073" s="9" t="str">
        <f aca="false">A1073&amp;"|"&amp;B1073</f>
        <v>Kentucky|Martin County</v>
      </c>
      <c r="E1073" s="10" t="n">
        <v>441</v>
      </c>
      <c r="F1073" s="10" t="n">
        <v>1301</v>
      </c>
      <c r="G1073" s="10" t="n">
        <v>79</v>
      </c>
      <c r="H1073" s="10" t="n">
        <v>13</v>
      </c>
      <c r="I1073" s="10" t="n">
        <v>491</v>
      </c>
      <c r="J1073" s="10" t="n">
        <v>46185</v>
      </c>
      <c r="K1073" s="11" t="n">
        <v>11181</v>
      </c>
      <c r="L1073" s="12" t="n">
        <f aca="false">IF(COUNT(F1073,G1073)=2,F1073+G1073,"")</f>
        <v>1380</v>
      </c>
      <c r="M1073" s="12" t="n">
        <f aca="false">IF(COUNT(E1073,H1073)=2,E1073+H1073,"")</f>
        <v>454</v>
      </c>
    </row>
    <row r="1074" customFormat="false" ht="15" hidden="false" customHeight="false" outlineLevel="0" collapsed="false">
      <c r="A1074" s="7" t="s">
        <v>1760</v>
      </c>
      <c r="B1074" s="7" t="s">
        <v>1240</v>
      </c>
      <c r="C1074" s="8" t="s">
        <v>1874</v>
      </c>
      <c r="D1074" s="9" t="str">
        <f aca="false">A1074&amp;"|"&amp;B1074</f>
        <v>Kentucky|Mason County</v>
      </c>
      <c r="E1074" s="10" t="n">
        <v>724</v>
      </c>
      <c r="F1074" s="10" t="n">
        <v>1266</v>
      </c>
      <c r="G1074" s="10" t="n">
        <v>89</v>
      </c>
      <c r="H1074" s="10" t="n">
        <v>13</v>
      </c>
      <c r="I1074" s="10" t="n">
        <v>465</v>
      </c>
      <c r="J1074" s="10" t="n">
        <v>51473</v>
      </c>
      <c r="K1074" s="11" t="n">
        <v>16995</v>
      </c>
      <c r="L1074" s="12" t="n">
        <f aca="false">IF(COUNT(F1074,G1074)=2,F1074+G1074,"")</f>
        <v>1355</v>
      </c>
      <c r="M1074" s="12" t="n">
        <f aca="false">IF(COUNT(E1074,H1074)=2,E1074+H1074,"")</f>
        <v>737</v>
      </c>
    </row>
    <row r="1075" customFormat="false" ht="15" hidden="false" customHeight="false" outlineLevel="0" collapsed="false">
      <c r="A1075" s="7" t="s">
        <v>1760</v>
      </c>
      <c r="B1075" s="7" t="s">
        <v>1875</v>
      </c>
      <c r="C1075" s="8" t="s">
        <v>1876</v>
      </c>
      <c r="D1075" s="9" t="str">
        <f aca="false">A1075&amp;"|"&amp;B1075</f>
        <v>Kentucky|McCracken County</v>
      </c>
      <c r="E1075" s="10" t="n">
        <v>861</v>
      </c>
      <c r="F1075" s="10" t="n">
        <v>1308</v>
      </c>
      <c r="G1075" s="10" t="n">
        <v>106</v>
      </c>
      <c r="H1075" s="10" t="n">
        <v>13</v>
      </c>
      <c r="I1075" s="10" t="n">
        <v>482</v>
      </c>
      <c r="J1075" s="10" t="n">
        <v>62385</v>
      </c>
      <c r="K1075" s="11" t="n">
        <v>67584</v>
      </c>
      <c r="L1075" s="12" t="n">
        <f aca="false">IF(COUNT(F1075,G1075)=2,F1075+G1075,"")</f>
        <v>1414</v>
      </c>
      <c r="M1075" s="12" t="n">
        <f aca="false">IF(COUNT(E1075,H1075)=2,E1075+H1075,"")</f>
        <v>874</v>
      </c>
    </row>
    <row r="1076" customFormat="false" ht="15" hidden="false" customHeight="false" outlineLevel="0" collapsed="false">
      <c r="A1076" s="7" t="s">
        <v>1760</v>
      </c>
      <c r="B1076" s="7" t="s">
        <v>1877</v>
      </c>
      <c r="C1076" s="8" t="s">
        <v>1878</v>
      </c>
      <c r="D1076" s="9" t="str">
        <f aca="false">A1076&amp;"|"&amp;B1076</f>
        <v>Kentucky|McCreary County</v>
      </c>
      <c r="E1076" s="10" t="n">
        <v>588</v>
      </c>
      <c r="F1076" s="10" t="n">
        <v>945</v>
      </c>
      <c r="G1076" s="10" t="n">
        <v>79</v>
      </c>
      <c r="H1076" s="10" t="n">
        <v>13</v>
      </c>
      <c r="I1076" s="10" t="n">
        <v>417</v>
      </c>
      <c r="J1076" s="10" t="n">
        <v>37355</v>
      </c>
      <c r="K1076" s="11" t="n">
        <v>16905</v>
      </c>
      <c r="L1076" s="12" t="n">
        <f aca="false">IF(COUNT(F1076,G1076)=2,F1076+G1076,"")</f>
        <v>1024</v>
      </c>
      <c r="M1076" s="12" t="n">
        <f aca="false">IF(COUNT(E1076,H1076)=2,E1076+H1076,"")</f>
        <v>601</v>
      </c>
    </row>
    <row r="1077" customFormat="false" ht="15" hidden="false" customHeight="false" outlineLevel="0" collapsed="false">
      <c r="A1077" s="7" t="s">
        <v>1760</v>
      </c>
      <c r="B1077" s="7" t="s">
        <v>1248</v>
      </c>
      <c r="C1077" s="8" t="s">
        <v>1879</v>
      </c>
      <c r="D1077" s="9" t="str">
        <f aca="false">A1077&amp;"|"&amp;B1077</f>
        <v>Kentucky|McLean County</v>
      </c>
      <c r="E1077" s="10" t="n">
        <v>602</v>
      </c>
      <c r="F1077" s="10" t="n">
        <v>1146</v>
      </c>
      <c r="G1077" s="10" t="n">
        <v>79</v>
      </c>
      <c r="H1077" s="10" t="n">
        <v>13</v>
      </c>
      <c r="I1077" s="10" t="n">
        <v>616</v>
      </c>
      <c r="J1077" s="10" t="n">
        <v>70549</v>
      </c>
      <c r="K1077" s="11" t="n">
        <v>9127</v>
      </c>
      <c r="L1077" s="12" t="n">
        <f aca="false">IF(COUNT(F1077,G1077)=2,F1077+G1077,"")</f>
        <v>1225</v>
      </c>
      <c r="M1077" s="12" t="n">
        <f aca="false">IF(COUNT(E1077,H1077)=2,E1077+H1077,"")</f>
        <v>615</v>
      </c>
    </row>
    <row r="1078" customFormat="false" ht="15" hidden="false" customHeight="false" outlineLevel="0" collapsed="false">
      <c r="A1078" s="7" t="s">
        <v>1760</v>
      </c>
      <c r="B1078" s="7" t="s">
        <v>1679</v>
      </c>
      <c r="C1078" s="8" t="s">
        <v>1880</v>
      </c>
      <c r="D1078" s="9" t="str">
        <f aca="false">A1078&amp;"|"&amp;B1078</f>
        <v>Kentucky|Meade County</v>
      </c>
      <c r="E1078" s="10" t="n">
        <v>976</v>
      </c>
      <c r="F1078" s="10" t="n">
        <v>1303</v>
      </c>
      <c r="G1078" s="10" t="n">
        <v>120</v>
      </c>
      <c r="H1078" s="10" t="n">
        <v>13</v>
      </c>
      <c r="I1078" s="10" t="n">
        <v>732</v>
      </c>
      <c r="J1078" s="10" t="n">
        <v>70163</v>
      </c>
      <c r="K1078" s="11" t="n">
        <v>30032</v>
      </c>
      <c r="L1078" s="12" t="n">
        <f aca="false">IF(COUNT(F1078,G1078)=2,F1078+G1078,"")</f>
        <v>1423</v>
      </c>
      <c r="M1078" s="12" t="n">
        <f aca="false">IF(COUNT(E1078,H1078)=2,E1078+H1078,"")</f>
        <v>989</v>
      </c>
    </row>
    <row r="1079" customFormat="false" ht="15" hidden="false" customHeight="false" outlineLevel="0" collapsed="false">
      <c r="A1079" s="7" t="s">
        <v>1760</v>
      </c>
      <c r="B1079" s="7" t="s">
        <v>1881</v>
      </c>
      <c r="C1079" s="8" t="s">
        <v>1882</v>
      </c>
      <c r="D1079" s="9" t="str">
        <f aca="false">A1079&amp;"|"&amp;B1079</f>
        <v>Kentucky|Menifee County</v>
      </c>
      <c r="E1079" s="10" t="n">
        <v>634</v>
      </c>
      <c r="F1079" s="10" t="n">
        <v>873</v>
      </c>
      <c r="G1079" s="10" t="n">
        <v>79</v>
      </c>
      <c r="H1079" s="10" t="n">
        <v>13</v>
      </c>
      <c r="I1079" s="10" t="n">
        <v>491</v>
      </c>
      <c r="J1079" s="10" t="n">
        <v>44672</v>
      </c>
      <c r="K1079" s="11" t="n">
        <v>6203</v>
      </c>
      <c r="L1079" s="12" t="n">
        <f aca="false">IF(COUNT(F1079,G1079)=2,F1079+G1079,"")</f>
        <v>952</v>
      </c>
      <c r="M1079" s="12" t="n">
        <f aca="false">IF(COUNT(E1079,H1079)=2,E1079+H1079,"")</f>
        <v>647</v>
      </c>
    </row>
    <row r="1080" customFormat="false" ht="15" hidden="false" customHeight="false" outlineLevel="0" collapsed="false">
      <c r="A1080" s="7" t="s">
        <v>1760</v>
      </c>
      <c r="B1080" s="7" t="s">
        <v>1252</v>
      </c>
      <c r="C1080" s="8" t="s">
        <v>1883</v>
      </c>
      <c r="D1080" s="9" t="str">
        <f aca="false">A1080&amp;"|"&amp;B1080</f>
        <v>Kentucky|Mercer County</v>
      </c>
      <c r="E1080" s="10" t="n">
        <v>802</v>
      </c>
      <c r="F1080" s="10" t="n">
        <v>1309</v>
      </c>
      <c r="G1080" s="10" t="n">
        <v>99</v>
      </c>
      <c r="H1080" s="10" t="n">
        <v>13</v>
      </c>
      <c r="I1080" s="10" t="n">
        <v>844</v>
      </c>
      <c r="J1080" s="10" t="n">
        <v>63115</v>
      </c>
      <c r="K1080" s="11" t="n">
        <v>22824</v>
      </c>
      <c r="L1080" s="12" t="n">
        <f aca="false">IF(COUNT(F1080,G1080)=2,F1080+G1080,"")</f>
        <v>1408</v>
      </c>
      <c r="M1080" s="12" t="n">
        <f aca="false">IF(COUNT(E1080,H1080)=2,E1080+H1080,"")</f>
        <v>815</v>
      </c>
    </row>
    <row r="1081" customFormat="false" ht="15" hidden="false" customHeight="false" outlineLevel="0" collapsed="false">
      <c r="A1081" s="7" t="s">
        <v>1760</v>
      </c>
      <c r="B1081" s="7" t="s">
        <v>1884</v>
      </c>
      <c r="C1081" s="8" t="s">
        <v>1885</v>
      </c>
      <c r="D1081" s="9" t="str">
        <f aca="false">A1081&amp;"|"&amp;B1081</f>
        <v>Kentucky|Metcalfe County</v>
      </c>
      <c r="E1081" s="10" t="n">
        <v>549</v>
      </c>
      <c r="F1081" s="10" t="n">
        <v>976</v>
      </c>
      <c r="G1081" s="10" t="n">
        <v>79</v>
      </c>
      <c r="H1081" s="10" t="n">
        <v>13</v>
      </c>
      <c r="I1081" s="10" t="n">
        <v>616</v>
      </c>
      <c r="J1081" s="10" t="n">
        <v>48572</v>
      </c>
      <c r="K1081" s="11" t="n">
        <v>10372</v>
      </c>
      <c r="L1081" s="12" t="n">
        <f aca="false">IF(COUNT(F1081,G1081)=2,F1081+G1081,"")</f>
        <v>1055</v>
      </c>
      <c r="M1081" s="12" t="n">
        <f aca="false">IF(COUNT(E1081,H1081)=2,E1081+H1081,"")</f>
        <v>562</v>
      </c>
    </row>
    <row r="1082" customFormat="false" ht="15" hidden="false" customHeight="false" outlineLevel="0" collapsed="false">
      <c r="A1082" s="7" t="s">
        <v>1760</v>
      </c>
      <c r="B1082" s="7" t="s">
        <v>153</v>
      </c>
      <c r="C1082" s="8" t="s">
        <v>1886</v>
      </c>
      <c r="D1082" s="9" t="str">
        <f aca="false">A1082&amp;"|"&amp;B1082</f>
        <v>Kentucky|Monroe County</v>
      </c>
      <c r="E1082" s="10" t="n">
        <v>629</v>
      </c>
      <c r="F1082" s="10" t="n">
        <v>1061</v>
      </c>
      <c r="G1082" s="10" t="n">
        <v>79</v>
      </c>
      <c r="H1082" s="10" t="n">
        <v>13</v>
      </c>
      <c r="I1082" s="10" t="n">
        <v>616</v>
      </c>
      <c r="J1082" s="10" t="n">
        <v>49430</v>
      </c>
      <c r="K1082" s="11" t="n">
        <v>11318</v>
      </c>
      <c r="L1082" s="12" t="n">
        <f aca="false">IF(COUNT(F1082,G1082)=2,F1082+G1082,"")</f>
        <v>1140</v>
      </c>
      <c r="M1082" s="12" t="n">
        <f aca="false">IF(COUNT(E1082,H1082)=2,E1082+H1082,"")</f>
        <v>642</v>
      </c>
    </row>
    <row r="1083" customFormat="false" ht="15" hidden="false" customHeight="false" outlineLevel="0" collapsed="false">
      <c r="A1083" s="7" t="s">
        <v>1760</v>
      </c>
      <c r="B1083" s="7" t="s">
        <v>155</v>
      </c>
      <c r="C1083" s="8" t="s">
        <v>1887</v>
      </c>
      <c r="D1083" s="9" t="str">
        <f aca="false">A1083&amp;"|"&amp;B1083</f>
        <v>Kentucky|Montgomery County</v>
      </c>
      <c r="E1083" s="10" t="n">
        <v>796</v>
      </c>
      <c r="F1083" s="10" t="n">
        <v>1226</v>
      </c>
      <c r="G1083" s="10" t="n">
        <v>98</v>
      </c>
      <c r="H1083" s="10" t="n">
        <v>13</v>
      </c>
      <c r="I1083" s="10" t="n">
        <v>465</v>
      </c>
      <c r="J1083" s="10" t="n">
        <v>57468</v>
      </c>
      <c r="K1083" s="11" t="n">
        <v>28271</v>
      </c>
      <c r="L1083" s="12" t="n">
        <f aca="false">IF(COUNT(F1083,G1083)=2,F1083+G1083,"")</f>
        <v>1324</v>
      </c>
      <c r="M1083" s="12" t="n">
        <f aca="false">IF(COUNT(E1083,H1083)=2,E1083+H1083,"")</f>
        <v>809</v>
      </c>
    </row>
    <row r="1084" customFormat="false" ht="15" hidden="false" customHeight="false" outlineLevel="0" collapsed="false">
      <c r="A1084" s="7" t="s">
        <v>1760</v>
      </c>
      <c r="B1084" s="7" t="s">
        <v>157</v>
      </c>
      <c r="C1084" s="8" t="s">
        <v>1888</v>
      </c>
      <c r="D1084" s="9" t="str">
        <f aca="false">A1084&amp;"|"&amp;B1084</f>
        <v>Kentucky|Morgan County</v>
      </c>
      <c r="E1084" s="10" t="n">
        <v>670</v>
      </c>
      <c r="F1084" s="10" t="n">
        <v>1235</v>
      </c>
      <c r="G1084" s="10" t="n">
        <v>82</v>
      </c>
      <c r="H1084" s="10" t="n">
        <v>13</v>
      </c>
      <c r="I1084" s="10" t="n">
        <v>491</v>
      </c>
      <c r="J1084" s="10" t="n">
        <v>47493</v>
      </c>
      <c r="K1084" s="11" t="n">
        <v>13938</v>
      </c>
      <c r="L1084" s="12" t="n">
        <f aca="false">IF(COUNT(F1084,G1084)=2,F1084+G1084,"")</f>
        <v>1317</v>
      </c>
      <c r="M1084" s="12" t="n">
        <f aca="false">IF(COUNT(E1084,H1084)=2,E1084+H1084,"")</f>
        <v>683</v>
      </c>
    </row>
    <row r="1085" customFormat="false" ht="15" hidden="false" customHeight="false" outlineLevel="0" collapsed="false">
      <c r="A1085" s="7" t="s">
        <v>1760</v>
      </c>
      <c r="B1085" s="7" t="s">
        <v>1889</v>
      </c>
      <c r="C1085" s="8" t="s">
        <v>1890</v>
      </c>
      <c r="D1085" s="9" t="str">
        <f aca="false">A1085&amp;"|"&amp;B1085</f>
        <v>Kentucky|Muhlenberg County</v>
      </c>
      <c r="E1085" s="10" t="n">
        <v>712</v>
      </c>
      <c r="F1085" s="10" t="n">
        <v>1115</v>
      </c>
      <c r="G1085" s="10" t="n">
        <v>88</v>
      </c>
      <c r="H1085" s="10" t="n">
        <v>13</v>
      </c>
      <c r="I1085" s="10" t="n">
        <v>526</v>
      </c>
      <c r="J1085" s="10" t="n">
        <v>52672</v>
      </c>
      <c r="K1085" s="11" t="n">
        <v>30712</v>
      </c>
      <c r="L1085" s="12" t="n">
        <f aca="false">IF(COUNT(F1085,G1085)=2,F1085+G1085,"")</f>
        <v>1203</v>
      </c>
      <c r="M1085" s="12" t="n">
        <f aca="false">IF(COUNT(E1085,H1085)=2,E1085+H1085,"")</f>
        <v>725</v>
      </c>
    </row>
    <row r="1086" customFormat="false" ht="15" hidden="false" customHeight="false" outlineLevel="0" collapsed="false">
      <c r="A1086" s="7" t="s">
        <v>1760</v>
      </c>
      <c r="B1086" s="7" t="s">
        <v>1891</v>
      </c>
      <c r="C1086" s="8" t="s">
        <v>1892</v>
      </c>
      <c r="D1086" s="9" t="str">
        <f aca="false">A1086&amp;"|"&amp;B1086</f>
        <v>Kentucky|Nelson County</v>
      </c>
      <c r="E1086" s="10" t="n">
        <v>932</v>
      </c>
      <c r="F1086" s="10" t="n">
        <v>1318</v>
      </c>
      <c r="G1086" s="10" t="n">
        <v>115</v>
      </c>
      <c r="H1086" s="10" t="n">
        <v>13</v>
      </c>
      <c r="I1086" s="10" t="n">
        <v>699</v>
      </c>
      <c r="J1086" s="10" t="n">
        <v>67888</v>
      </c>
      <c r="K1086" s="11" t="n">
        <v>47102</v>
      </c>
      <c r="L1086" s="12" t="n">
        <f aca="false">IF(COUNT(F1086,G1086)=2,F1086+G1086,"")</f>
        <v>1433</v>
      </c>
      <c r="M1086" s="12" t="n">
        <f aca="false">IF(COUNT(E1086,H1086)=2,E1086+H1086,"")</f>
        <v>945</v>
      </c>
    </row>
    <row r="1087" customFormat="false" ht="15" hidden="false" customHeight="false" outlineLevel="0" collapsed="false">
      <c r="A1087" s="7" t="s">
        <v>1760</v>
      </c>
      <c r="B1087" s="7" t="s">
        <v>1893</v>
      </c>
      <c r="C1087" s="8" t="s">
        <v>1894</v>
      </c>
      <c r="D1087" s="9" t="str">
        <f aca="false">A1087&amp;"|"&amp;B1087</f>
        <v>Kentucky|Nicholas County</v>
      </c>
      <c r="E1087" s="10" t="n">
        <v>654</v>
      </c>
      <c r="F1087" s="10" t="n">
        <v>1154</v>
      </c>
      <c r="G1087" s="10" t="n">
        <v>81</v>
      </c>
      <c r="H1087" s="10" t="n">
        <v>13</v>
      </c>
      <c r="I1087" s="10" t="n">
        <v>963</v>
      </c>
      <c r="J1087" s="10" t="n">
        <v>53616</v>
      </c>
      <c r="K1087" s="11" t="n">
        <v>7655</v>
      </c>
      <c r="L1087" s="12" t="n">
        <f aca="false">IF(COUNT(F1087,G1087)=2,F1087+G1087,"")</f>
        <v>1235</v>
      </c>
      <c r="M1087" s="12" t="n">
        <f aca="false">IF(COUNT(E1087,H1087)=2,E1087+H1087,"")</f>
        <v>667</v>
      </c>
    </row>
    <row r="1088" customFormat="false" ht="15" hidden="false" customHeight="false" outlineLevel="0" collapsed="false">
      <c r="A1088" s="7" t="s">
        <v>1760</v>
      </c>
      <c r="B1088" s="7" t="s">
        <v>1386</v>
      </c>
      <c r="C1088" s="8" t="s">
        <v>1895</v>
      </c>
      <c r="D1088" s="9" t="str">
        <f aca="false">A1088&amp;"|"&amp;B1088</f>
        <v>Kentucky|Ohio County</v>
      </c>
      <c r="E1088" s="10" t="n">
        <v>774</v>
      </c>
      <c r="F1088" s="10" t="n">
        <v>1094</v>
      </c>
      <c r="G1088" s="10" t="n">
        <v>95</v>
      </c>
      <c r="H1088" s="10" t="n">
        <v>13</v>
      </c>
      <c r="I1088" s="10" t="n">
        <v>616</v>
      </c>
      <c r="J1088" s="10" t="n">
        <v>54369</v>
      </c>
      <c r="K1088" s="11" t="n">
        <v>23704</v>
      </c>
      <c r="L1088" s="12" t="n">
        <f aca="false">IF(COUNT(F1088,G1088)=2,F1088+G1088,"")</f>
        <v>1189</v>
      </c>
      <c r="M1088" s="12" t="n">
        <f aca="false">IF(COUNT(E1088,H1088)=2,E1088+H1088,"")</f>
        <v>787</v>
      </c>
    </row>
    <row r="1089" customFormat="false" ht="15" hidden="false" customHeight="false" outlineLevel="0" collapsed="false">
      <c r="A1089" s="7" t="s">
        <v>1760</v>
      </c>
      <c r="B1089" s="7" t="s">
        <v>1896</v>
      </c>
      <c r="C1089" s="8" t="s">
        <v>1897</v>
      </c>
      <c r="D1089" s="9" t="str">
        <f aca="false">A1089&amp;"|"&amp;B1089</f>
        <v>Kentucky|Oldham County</v>
      </c>
      <c r="E1089" s="10" t="n">
        <v>1142</v>
      </c>
      <c r="F1089" s="10" t="n">
        <v>2109</v>
      </c>
      <c r="G1089" s="10" t="n">
        <v>141</v>
      </c>
      <c r="H1089" s="10" t="n">
        <v>13</v>
      </c>
      <c r="I1089" s="10" t="n">
        <v>656</v>
      </c>
      <c r="J1089" s="10" t="n">
        <v>121491</v>
      </c>
      <c r="K1089" s="11" t="n">
        <v>68600</v>
      </c>
      <c r="L1089" s="12" t="n">
        <f aca="false">IF(COUNT(F1089,G1089)=2,F1089+G1089,"")</f>
        <v>2250</v>
      </c>
      <c r="M1089" s="12" t="n">
        <f aca="false">IF(COUNT(E1089,H1089)=2,E1089+H1089,"")</f>
        <v>1155</v>
      </c>
    </row>
    <row r="1090" customFormat="false" ht="15" hidden="false" customHeight="false" outlineLevel="0" collapsed="false">
      <c r="A1090" s="7" t="s">
        <v>1760</v>
      </c>
      <c r="B1090" s="7" t="s">
        <v>1389</v>
      </c>
      <c r="C1090" s="8" t="s">
        <v>1898</v>
      </c>
      <c r="D1090" s="9" t="str">
        <f aca="false">A1090&amp;"|"&amp;B1090</f>
        <v>Kentucky|Owen County</v>
      </c>
      <c r="E1090" s="10" t="n">
        <v>775</v>
      </c>
      <c r="F1090" s="10" t="n">
        <v>1443</v>
      </c>
      <c r="G1090" s="10" t="n">
        <v>95</v>
      </c>
      <c r="H1090" s="10" t="n">
        <v>13</v>
      </c>
      <c r="I1090" s="10" t="n">
        <v>963</v>
      </c>
      <c r="J1090" s="10" t="n">
        <v>59706</v>
      </c>
      <c r="K1090" s="11" t="n">
        <v>11270</v>
      </c>
      <c r="L1090" s="12" t="n">
        <f aca="false">IF(COUNT(F1090,G1090)=2,F1090+G1090,"")</f>
        <v>1538</v>
      </c>
      <c r="M1090" s="12" t="n">
        <f aca="false">IF(COUNT(E1090,H1090)=2,E1090+H1090,"")</f>
        <v>788</v>
      </c>
    </row>
    <row r="1091" customFormat="false" ht="15" hidden="false" customHeight="false" outlineLevel="0" collapsed="false">
      <c r="A1091" s="7" t="s">
        <v>1760</v>
      </c>
      <c r="B1091" s="7" t="s">
        <v>1899</v>
      </c>
      <c r="C1091" s="8" t="s">
        <v>1900</v>
      </c>
      <c r="D1091" s="9" t="str">
        <f aca="false">A1091&amp;"|"&amp;B1091</f>
        <v>Kentucky|Owsley County</v>
      </c>
      <c r="E1091" s="10" t="n">
        <v>551</v>
      </c>
      <c r="F1091" s="10" t="n">
        <v>1026</v>
      </c>
      <c r="G1091" s="10" t="n">
        <v>79</v>
      </c>
      <c r="H1091" s="10" t="n">
        <v>13</v>
      </c>
      <c r="I1091" s="10" t="n">
        <v>491</v>
      </c>
      <c r="J1091" s="10" t="n">
        <v>31064</v>
      </c>
      <c r="K1091" s="11" t="n">
        <v>4021</v>
      </c>
      <c r="L1091" s="12" t="n">
        <f aca="false">IF(COUNT(F1091,G1091)=2,F1091+G1091,"")</f>
        <v>1105</v>
      </c>
      <c r="M1091" s="12" t="n">
        <f aca="false">IF(COUNT(E1091,H1091)=2,E1091+H1091,"")</f>
        <v>564</v>
      </c>
    </row>
    <row r="1092" customFormat="false" ht="15" hidden="false" customHeight="false" outlineLevel="0" collapsed="false">
      <c r="A1092" s="7" t="s">
        <v>1760</v>
      </c>
      <c r="B1092" s="7" t="s">
        <v>1901</v>
      </c>
      <c r="C1092" s="8" t="s">
        <v>1902</v>
      </c>
      <c r="D1092" s="9" t="str">
        <f aca="false">A1092&amp;"|"&amp;B1092</f>
        <v>Kentucky|Pendleton County</v>
      </c>
      <c r="E1092" s="10" t="n">
        <v>800</v>
      </c>
      <c r="F1092" s="10" t="n">
        <v>1214</v>
      </c>
      <c r="G1092" s="10" t="n">
        <v>98</v>
      </c>
      <c r="H1092" s="10" t="n">
        <v>13</v>
      </c>
      <c r="I1092" s="10" t="n">
        <v>963</v>
      </c>
      <c r="J1092" s="10" t="n">
        <v>66601</v>
      </c>
      <c r="K1092" s="11" t="n">
        <v>14683</v>
      </c>
      <c r="L1092" s="12" t="n">
        <f aca="false">IF(COUNT(F1092,G1092)=2,F1092+G1092,"")</f>
        <v>1312</v>
      </c>
      <c r="M1092" s="12" t="n">
        <f aca="false">IF(COUNT(E1092,H1092)=2,E1092+H1092,"")</f>
        <v>813</v>
      </c>
    </row>
    <row r="1093" customFormat="false" ht="15" hidden="false" customHeight="false" outlineLevel="0" collapsed="false">
      <c r="A1093" s="7" t="s">
        <v>1760</v>
      </c>
      <c r="B1093" s="7" t="s">
        <v>159</v>
      </c>
      <c r="C1093" s="8" t="s">
        <v>1903</v>
      </c>
      <c r="D1093" s="9" t="str">
        <f aca="false">A1093&amp;"|"&amp;B1093</f>
        <v>Kentucky|Perry County</v>
      </c>
      <c r="E1093" s="10" t="n">
        <v>795</v>
      </c>
      <c r="F1093" s="10" t="n">
        <v>1156</v>
      </c>
      <c r="G1093" s="10" t="n">
        <v>98</v>
      </c>
      <c r="H1093" s="10" t="n">
        <v>13</v>
      </c>
      <c r="I1093" s="10" t="n">
        <v>491</v>
      </c>
      <c r="J1093" s="10" t="n">
        <v>45261</v>
      </c>
      <c r="K1093" s="11" t="n">
        <v>27847</v>
      </c>
      <c r="L1093" s="12" t="n">
        <f aca="false">IF(COUNT(F1093,G1093)=2,F1093+G1093,"")</f>
        <v>1254</v>
      </c>
      <c r="M1093" s="12" t="n">
        <f aca="false">IF(COUNT(E1093,H1093)=2,E1093+H1093,"")</f>
        <v>808</v>
      </c>
    </row>
    <row r="1094" customFormat="false" ht="15" hidden="false" customHeight="false" outlineLevel="0" collapsed="false">
      <c r="A1094" s="7" t="s">
        <v>1760</v>
      </c>
      <c r="B1094" s="7" t="s">
        <v>163</v>
      </c>
      <c r="C1094" s="8" t="s">
        <v>1904</v>
      </c>
      <c r="D1094" s="9" t="str">
        <f aca="false">A1094&amp;"|"&amp;B1094</f>
        <v>Kentucky|Pike County</v>
      </c>
      <c r="E1094" s="10" t="n">
        <v>837</v>
      </c>
      <c r="F1094" s="10" t="n">
        <v>1239</v>
      </c>
      <c r="G1094" s="10" t="n">
        <v>103</v>
      </c>
      <c r="H1094" s="10" t="n">
        <v>13</v>
      </c>
      <c r="I1094" s="10" t="n">
        <v>491</v>
      </c>
      <c r="J1094" s="10" t="n">
        <v>42179</v>
      </c>
      <c r="K1094" s="11" t="n">
        <v>57466</v>
      </c>
      <c r="L1094" s="12" t="n">
        <f aca="false">IF(COUNT(F1094,G1094)=2,F1094+G1094,"")</f>
        <v>1342</v>
      </c>
      <c r="M1094" s="12" t="n">
        <f aca="false">IF(COUNT(E1094,H1094)=2,E1094+H1094,"")</f>
        <v>850</v>
      </c>
    </row>
    <row r="1095" customFormat="false" ht="15" hidden="false" customHeight="false" outlineLevel="0" collapsed="false">
      <c r="A1095" s="7" t="s">
        <v>1760</v>
      </c>
      <c r="B1095" s="7" t="s">
        <v>1905</v>
      </c>
      <c r="C1095" s="8" t="s">
        <v>1906</v>
      </c>
      <c r="D1095" s="9" t="str">
        <f aca="false">A1095&amp;"|"&amp;B1095</f>
        <v>Kentucky|Powell County</v>
      </c>
      <c r="E1095" s="10" t="n">
        <v>743</v>
      </c>
      <c r="F1095" s="10" t="n">
        <v>1226</v>
      </c>
      <c r="G1095" s="10" t="n">
        <v>91</v>
      </c>
      <c r="H1095" s="10" t="n">
        <v>13</v>
      </c>
      <c r="I1095" s="10" t="n">
        <v>844</v>
      </c>
      <c r="J1095" s="10" t="n">
        <v>39811</v>
      </c>
      <c r="K1095" s="11" t="n">
        <v>13057</v>
      </c>
      <c r="L1095" s="12" t="n">
        <f aca="false">IF(COUNT(F1095,G1095)=2,F1095+G1095,"")</f>
        <v>1317</v>
      </c>
      <c r="M1095" s="12" t="n">
        <f aca="false">IF(COUNT(E1095,H1095)=2,E1095+H1095,"")</f>
        <v>756</v>
      </c>
    </row>
    <row r="1096" customFormat="false" ht="15" hidden="false" customHeight="false" outlineLevel="0" collapsed="false">
      <c r="A1096" s="7" t="s">
        <v>1760</v>
      </c>
      <c r="B1096" s="7" t="s">
        <v>384</v>
      </c>
      <c r="C1096" s="8" t="s">
        <v>1907</v>
      </c>
      <c r="D1096" s="9" t="str">
        <f aca="false">A1096&amp;"|"&amp;B1096</f>
        <v>Kentucky|Pulaski County</v>
      </c>
      <c r="E1096" s="10" t="n">
        <v>835</v>
      </c>
      <c r="F1096" s="10" t="n">
        <v>1209</v>
      </c>
      <c r="G1096" s="10" t="n">
        <v>103</v>
      </c>
      <c r="H1096" s="10" t="n">
        <v>13</v>
      </c>
      <c r="I1096" s="10" t="n">
        <v>452</v>
      </c>
      <c r="J1096" s="10" t="n">
        <v>50943</v>
      </c>
      <c r="K1096" s="11" t="n">
        <v>65503</v>
      </c>
      <c r="L1096" s="12" t="n">
        <f aca="false">IF(COUNT(F1096,G1096)=2,F1096+G1096,"")</f>
        <v>1312</v>
      </c>
      <c r="M1096" s="12" t="n">
        <f aca="false">IF(COUNT(E1096,H1096)=2,E1096+H1096,"")</f>
        <v>848</v>
      </c>
    </row>
    <row r="1097" customFormat="false" ht="15" hidden="false" customHeight="false" outlineLevel="0" collapsed="false">
      <c r="A1097" s="7" t="s">
        <v>1760</v>
      </c>
      <c r="B1097" s="7" t="s">
        <v>1908</v>
      </c>
      <c r="C1097" s="8" t="s">
        <v>1909</v>
      </c>
      <c r="D1097" s="9" t="str">
        <f aca="false">A1097&amp;"|"&amp;B1097</f>
        <v>Kentucky|Robertson County</v>
      </c>
      <c r="E1097" s="10" t="n">
        <v>543</v>
      </c>
      <c r="F1097" s="10" t="n">
        <v>1154</v>
      </c>
      <c r="G1097" s="10" t="n">
        <v>79</v>
      </c>
      <c r="H1097" s="10" t="n">
        <v>13</v>
      </c>
      <c r="I1097" s="10" t="n">
        <v>491</v>
      </c>
      <c r="J1097" s="10" t="n">
        <v>52337</v>
      </c>
      <c r="K1097" s="11" t="n">
        <v>2239</v>
      </c>
      <c r="L1097" s="12" t="n">
        <f aca="false">IF(COUNT(F1097,G1097)=2,F1097+G1097,"")</f>
        <v>1233</v>
      </c>
      <c r="M1097" s="12" t="n">
        <f aca="false">IF(COUNT(E1097,H1097)=2,E1097+H1097,"")</f>
        <v>556</v>
      </c>
    </row>
    <row r="1098" customFormat="false" ht="15" hidden="false" customHeight="false" outlineLevel="0" collapsed="false">
      <c r="A1098" s="7" t="s">
        <v>1760</v>
      </c>
      <c r="B1098" s="7" t="s">
        <v>1910</v>
      </c>
      <c r="C1098" s="8" t="s">
        <v>1911</v>
      </c>
      <c r="D1098" s="9" t="str">
        <f aca="false">A1098&amp;"|"&amp;B1098</f>
        <v>Kentucky|Rockcastle County</v>
      </c>
      <c r="E1098" s="10" t="n">
        <v>678</v>
      </c>
      <c r="F1098" s="10" t="n">
        <v>1009</v>
      </c>
      <c r="G1098" s="10" t="n">
        <v>83</v>
      </c>
      <c r="H1098" s="10" t="n">
        <v>13</v>
      </c>
      <c r="I1098" s="10" t="n">
        <v>460</v>
      </c>
      <c r="J1098" s="10" t="n">
        <v>48367</v>
      </c>
      <c r="K1098" s="11" t="n">
        <v>16144</v>
      </c>
      <c r="L1098" s="12" t="n">
        <f aca="false">IF(COUNT(F1098,G1098)=2,F1098+G1098,"")</f>
        <v>1092</v>
      </c>
      <c r="M1098" s="12" t="n">
        <f aca="false">IF(COUNT(E1098,H1098)=2,E1098+H1098,"")</f>
        <v>691</v>
      </c>
    </row>
    <row r="1099" customFormat="false" ht="15" hidden="false" customHeight="false" outlineLevel="0" collapsed="false">
      <c r="A1099" s="7" t="s">
        <v>1760</v>
      </c>
      <c r="B1099" s="7" t="s">
        <v>1912</v>
      </c>
      <c r="C1099" s="8" t="s">
        <v>1913</v>
      </c>
      <c r="D1099" s="9" t="str">
        <f aca="false">A1099&amp;"|"&amp;B1099</f>
        <v>Kentucky|Rowan County</v>
      </c>
      <c r="E1099" s="10" t="n">
        <v>815</v>
      </c>
      <c r="F1099" s="10" t="n">
        <v>1337</v>
      </c>
      <c r="G1099" s="10" t="n">
        <v>100</v>
      </c>
      <c r="H1099" s="10" t="n">
        <v>13</v>
      </c>
      <c r="I1099" s="10" t="n">
        <v>465</v>
      </c>
      <c r="J1099" s="10" t="n">
        <v>53657</v>
      </c>
      <c r="K1099" s="11" t="n">
        <v>24525</v>
      </c>
      <c r="L1099" s="12" t="n">
        <f aca="false">IF(COUNT(F1099,G1099)=2,F1099+G1099,"")</f>
        <v>1437</v>
      </c>
      <c r="M1099" s="12" t="n">
        <f aca="false">IF(COUNT(E1099,H1099)=2,E1099+H1099,"")</f>
        <v>828</v>
      </c>
    </row>
    <row r="1100" customFormat="false" ht="15" hidden="false" customHeight="false" outlineLevel="0" collapsed="false">
      <c r="A1100" s="7" t="s">
        <v>1760</v>
      </c>
      <c r="B1100" s="7" t="s">
        <v>167</v>
      </c>
      <c r="C1100" s="8" t="s">
        <v>1914</v>
      </c>
      <c r="D1100" s="9" t="str">
        <f aca="false">A1100&amp;"|"&amp;B1100</f>
        <v>Kentucky|Russell County</v>
      </c>
      <c r="E1100" s="10" t="n">
        <v>660</v>
      </c>
      <c r="F1100" s="10" t="n">
        <v>1124</v>
      </c>
      <c r="G1100" s="10" t="n">
        <v>81</v>
      </c>
      <c r="H1100" s="10" t="n">
        <v>13</v>
      </c>
      <c r="I1100" s="10" t="n">
        <v>417</v>
      </c>
      <c r="J1100" s="10" t="n">
        <v>50520</v>
      </c>
      <c r="K1100" s="11" t="n">
        <v>18117</v>
      </c>
      <c r="L1100" s="12" t="n">
        <f aca="false">IF(COUNT(F1100,G1100)=2,F1100+G1100,"")</f>
        <v>1205</v>
      </c>
      <c r="M1100" s="12" t="n">
        <f aca="false">IF(COUNT(E1100,H1100)=2,E1100+H1100,"")</f>
        <v>673</v>
      </c>
    </row>
    <row r="1101" customFormat="false" ht="15" hidden="false" customHeight="false" outlineLevel="0" collapsed="false">
      <c r="A1101" s="7" t="s">
        <v>1760</v>
      </c>
      <c r="B1101" s="7" t="s">
        <v>389</v>
      </c>
      <c r="C1101" s="8" t="s">
        <v>1915</v>
      </c>
      <c r="D1101" s="9" t="str">
        <f aca="false">A1101&amp;"|"&amp;B1101</f>
        <v>Kentucky|Scott County</v>
      </c>
      <c r="E1101" s="10" t="n">
        <v>1181</v>
      </c>
      <c r="F1101" s="10" t="n">
        <v>1561</v>
      </c>
      <c r="G1101" s="10" t="n">
        <v>145</v>
      </c>
      <c r="H1101" s="10" t="n">
        <v>13</v>
      </c>
      <c r="I1101" s="10" t="n">
        <v>921</v>
      </c>
      <c r="J1101" s="10" t="n">
        <v>83660</v>
      </c>
      <c r="K1101" s="11" t="n">
        <v>58269</v>
      </c>
      <c r="L1101" s="12" t="n">
        <f aca="false">IF(COUNT(F1101,G1101)=2,F1101+G1101,"")</f>
        <v>1706</v>
      </c>
      <c r="M1101" s="12" t="n">
        <f aca="false">IF(COUNT(E1101,H1101)=2,E1101+H1101,"")</f>
        <v>1194</v>
      </c>
    </row>
    <row r="1102" customFormat="false" ht="15" hidden="false" customHeight="false" outlineLevel="0" collapsed="false">
      <c r="A1102" s="7" t="s">
        <v>1760</v>
      </c>
      <c r="B1102" s="7" t="s">
        <v>169</v>
      </c>
      <c r="C1102" s="8" t="s">
        <v>1916</v>
      </c>
      <c r="D1102" s="9" t="str">
        <f aca="false">A1102&amp;"|"&amp;B1102</f>
        <v>Kentucky|Shelby County</v>
      </c>
      <c r="E1102" s="10" t="n">
        <v>998</v>
      </c>
      <c r="F1102" s="10" t="n">
        <v>1617</v>
      </c>
      <c r="G1102" s="10" t="n">
        <v>123</v>
      </c>
      <c r="H1102" s="10" t="n">
        <v>13</v>
      </c>
      <c r="I1102" s="10" t="n">
        <v>656</v>
      </c>
      <c r="J1102" s="10" t="n">
        <v>82671</v>
      </c>
      <c r="K1102" s="11" t="n">
        <v>48599</v>
      </c>
      <c r="L1102" s="12" t="n">
        <f aca="false">IF(COUNT(F1102,G1102)=2,F1102+G1102,"")</f>
        <v>1740</v>
      </c>
      <c r="M1102" s="12" t="n">
        <f aca="false">IF(COUNT(E1102,H1102)=2,E1102+H1102,"")</f>
        <v>1011</v>
      </c>
    </row>
    <row r="1103" customFormat="false" ht="15" hidden="false" customHeight="false" outlineLevel="0" collapsed="false">
      <c r="A1103" s="7" t="s">
        <v>1760</v>
      </c>
      <c r="B1103" s="7" t="s">
        <v>1917</v>
      </c>
      <c r="C1103" s="8" t="s">
        <v>1918</v>
      </c>
      <c r="D1103" s="9" t="str">
        <f aca="false">A1103&amp;"|"&amp;B1103</f>
        <v>Kentucky|Simpson County</v>
      </c>
      <c r="E1103" s="10" t="n">
        <v>1011</v>
      </c>
      <c r="F1103" s="10" t="n">
        <v>1223</v>
      </c>
      <c r="G1103" s="10" t="n">
        <v>124</v>
      </c>
      <c r="H1103" s="10" t="n">
        <v>13</v>
      </c>
      <c r="I1103" s="10" t="n">
        <v>586</v>
      </c>
      <c r="J1103" s="10" t="n">
        <v>57392</v>
      </c>
      <c r="K1103" s="11" t="n">
        <v>19786</v>
      </c>
      <c r="L1103" s="12" t="n">
        <f aca="false">IF(COUNT(F1103,G1103)=2,F1103+G1103,"")</f>
        <v>1347</v>
      </c>
      <c r="M1103" s="12" t="n">
        <f aca="false">IF(COUNT(E1103,H1103)=2,E1103+H1103,"")</f>
        <v>1024</v>
      </c>
    </row>
    <row r="1104" customFormat="false" ht="15" hidden="false" customHeight="false" outlineLevel="0" collapsed="false">
      <c r="A1104" s="7" t="s">
        <v>1760</v>
      </c>
      <c r="B1104" s="7" t="s">
        <v>1408</v>
      </c>
      <c r="C1104" s="8" t="s">
        <v>1919</v>
      </c>
      <c r="D1104" s="9" t="str">
        <f aca="false">A1104&amp;"|"&amp;B1104</f>
        <v>Kentucky|Spencer County</v>
      </c>
      <c r="E1104" s="10" t="n">
        <v>954</v>
      </c>
      <c r="F1104" s="10" t="n">
        <v>1693</v>
      </c>
      <c r="G1104" s="10" t="n">
        <v>117</v>
      </c>
      <c r="H1104" s="10" t="n">
        <v>13</v>
      </c>
      <c r="I1104" s="10" t="n">
        <v>689</v>
      </c>
      <c r="J1104" s="10" t="n">
        <v>98333</v>
      </c>
      <c r="K1104" s="11" t="n">
        <v>19875</v>
      </c>
      <c r="L1104" s="12" t="n">
        <f aca="false">IF(COUNT(F1104,G1104)=2,F1104+G1104,"")</f>
        <v>1810</v>
      </c>
      <c r="M1104" s="12" t="n">
        <f aca="false">IF(COUNT(E1104,H1104)=2,E1104+H1104,"")</f>
        <v>967</v>
      </c>
    </row>
    <row r="1105" customFormat="false" ht="15" hidden="false" customHeight="false" outlineLevel="0" collapsed="false">
      <c r="A1105" s="7" t="s">
        <v>1760</v>
      </c>
      <c r="B1105" s="7" t="s">
        <v>784</v>
      </c>
      <c r="C1105" s="8" t="s">
        <v>1920</v>
      </c>
      <c r="D1105" s="9" t="str">
        <f aca="false">A1105&amp;"|"&amp;B1105</f>
        <v>Kentucky|Taylor County</v>
      </c>
      <c r="E1105" s="10" t="n">
        <v>691</v>
      </c>
      <c r="F1105" s="10" t="n">
        <v>1158</v>
      </c>
      <c r="G1105" s="10" t="n">
        <v>85</v>
      </c>
      <c r="H1105" s="10" t="n">
        <v>13</v>
      </c>
      <c r="I1105" s="10" t="n">
        <v>452</v>
      </c>
      <c r="J1105" s="10" t="n">
        <v>61871</v>
      </c>
      <c r="K1105" s="11" t="n">
        <v>26205</v>
      </c>
      <c r="L1105" s="12" t="n">
        <f aca="false">IF(COUNT(F1105,G1105)=2,F1105+G1105,"")</f>
        <v>1243</v>
      </c>
      <c r="M1105" s="12" t="n">
        <f aca="false">IF(COUNT(E1105,H1105)=2,E1105+H1105,"")</f>
        <v>704</v>
      </c>
    </row>
    <row r="1106" customFormat="false" ht="15" hidden="false" customHeight="false" outlineLevel="0" collapsed="false">
      <c r="A1106" s="7" t="s">
        <v>1760</v>
      </c>
      <c r="B1106" s="7" t="s">
        <v>1921</v>
      </c>
      <c r="C1106" s="8" t="s">
        <v>1922</v>
      </c>
      <c r="D1106" s="9" t="str">
        <f aca="false">A1106&amp;"|"&amp;B1106</f>
        <v>Kentucky|Todd County</v>
      </c>
      <c r="E1106" s="10" t="n">
        <v>841</v>
      </c>
      <c r="F1106" s="10" t="n">
        <v>1088</v>
      </c>
      <c r="G1106" s="10" t="n">
        <v>104</v>
      </c>
      <c r="H1106" s="10" t="n">
        <v>13</v>
      </c>
      <c r="I1106" s="10" t="n">
        <v>553</v>
      </c>
      <c r="J1106" s="10" t="n">
        <v>57759</v>
      </c>
      <c r="K1106" s="11" t="n">
        <v>12330</v>
      </c>
      <c r="L1106" s="12" t="n">
        <f aca="false">IF(COUNT(F1106,G1106)=2,F1106+G1106,"")</f>
        <v>1192</v>
      </c>
      <c r="M1106" s="12" t="n">
        <f aca="false">IF(COUNT(E1106,H1106)=2,E1106+H1106,"")</f>
        <v>854</v>
      </c>
    </row>
    <row r="1107" customFormat="false" ht="15" hidden="false" customHeight="false" outlineLevel="0" collapsed="false">
      <c r="A1107" s="7" t="s">
        <v>1760</v>
      </c>
      <c r="B1107" s="7" t="s">
        <v>1923</v>
      </c>
      <c r="C1107" s="8" t="s">
        <v>1924</v>
      </c>
      <c r="D1107" s="9" t="str">
        <f aca="false">A1107&amp;"|"&amp;B1107</f>
        <v>Kentucky|Trigg County</v>
      </c>
      <c r="E1107" s="10" t="n">
        <v>802</v>
      </c>
      <c r="F1107" s="10" t="n">
        <v>1339</v>
      </c>
      <c r="G1107" s="10" t="n">
        <v>99</v>
      </c>
      <c r="H1107" s="10" t="n">
        <v>13</v>
      </c>
      <c r="I1107" s="10" t="n">
        <v>553</v>
      </c>
      <c r="J1107" s="10" t="n">
        <v>54630</v>
      </c>
      <c r="K1107" s="11" t="n">
        <v>14211</v>
      </c>
      <c r="L1107" s="12" t="n">
        <f aca="false">IF(COUNT(F1107,G1107)=2,F1107+G1107,"")</f>
        <v>1438</v>
      </c>
      <c r="M1107" s="12" t="n">
        <f aca="false">IF(COUNT(E1107,H1107)=2,E1107+H1107,"")</f>
        <v>815</v>
      </c>
    </row>
    <row r="1108" customFormat="false" ht="15" hidden="false" customHeight="false" outlineLevel="0" collapsed="false">
      <c r="A1108" s="7" t="s">
        <v>1760</v>
      </c>
      <c r="B1108" s="7" t="s">
        <v>1925</v>
      </c>
      <c r="C1108" s="8" t="s">
        <v>1926</v>
      </c>
      <c r="D1108" s="9" t="str">
        <f aca="false">A1108&amp;"|"&amp;B1108</f>
        <v>Kentucky|Trimble County</v>
      </c>
      <c r="E1108" s="10" t="n">
        <v>935</v>
      </c>
      <c r="F1108" s="10" t="n">
        <v>1444</v>
      </c>
      <c r="G1108" s="10" t="n">
        <v>115</v>
      </c>
      <c r="H1108" s="10" t="n">
        <v>13</v>
      </c>
      <c r="I1108" s="10" t="n">
        <v>689</v>
      </c>
      <c r="J1108" s="10" t="n">
        <v>67813</v>
      </c>
      <c r="K1108" s="11" t="n">
        <v>8531</v>
      </c>
      <c r="L1108" s="12" t="n">
        <f aca="false">IF(COUNT(F1108,G1108)=2,F1108+G1108,"")</f>
        <v>1559</v>
      </c>
      <c r="M1108" s="12" t="n">
        <f aca="false">IF(COUNT(E1108,H1108)=2,E1108+H1108,"")</f>
        <v>948</v>
      </c>
    </row>
    <row r="1109" customFormat="false" ht="15" hidden="false" customHeight="false" outlineLevel="0" collapsed="false">
      <c r="A1109" s="7" t="s">
        <v>1760</v>
      </c>
      <c r="B1109" s="7" t="s">
        <v>403</v>
      </c>
      <c r="C1109" s="8" t="s">
        <v>1927</v>
      </c>
      <c r="D1109" s="9" t="str">
        <f aca="false">A1109&amp;"|"&amp;B1109</f>
        <v>Kentucky|Union County</v>
      </c>
      <c r="E1109" s="10" t="n">
        <v>787</v>
      </c>
      <c r="F1109" s="10" t="n">
        <v>1177</v>
      </c>
      <c r="G1109" s="10" t="n">
        <v>97</v>
      </c>
      <c r="H1109" s="10" t="n">
        <v>13</v>
      </c>
      <c r="I1109" s="10" t="n">
        <v>586</v>
      </c>
      <c r="J1109" s="10" t="n">
        <v>60989</v>
      </c>
      <c r="K1109" s="11" t="n">
        <v>13379</v>
      </c>
      <c r="L1109" s="12" t="n">
        <f aca="false">IF(COUNT(F1109,G1109)=2,F1109+G1109,"")</f>
        <v>1274</v>
      </c>
      <c r="M1109" s="12" t="n">
        <f aca="false">IF(COUNT(E1109,H1109)=2,E1109+H1109,"")</f>
        <v>800</v>
      </c>
    </row>
    <row r="1110" customFormat="false" ht="15" hidden="false" customHeight="false" outlineLevel="0" collapsed="false">
      <c r="A1110" s="7" t="s">
        <v>1760</v>
      </c>
      <c r="B1110" s="7" t="s">
        <v>1043</v>
      </c>
      <c r="C1110" s="8" t="s">
        <v>1928</v>
      </c>
      <c r="D1110" s="9" t="str">
        <f aca="false">A1110&amp;"|"&amp;B1110</f>
        <v>Kentucky|Warren County</v>
      </c>
      <c r="E1110" s="10" t="n">
        <v>963</v>
      </c>
      <c r="F1110" s="10" t="n">
        <v>1424</v>
      </c>
      <c r="G1110" s="10" t="n">
        <v>119</v>
      </c>
      <c r="H1110" s="10" t="n">
        <v>13</v>
      </c>
      <c r="I1110" s="10" t="n">
        <v>543</v>
      </c>
      <c r="J1110" s="10" t="n">
        <v>64801</v>
      </c>
      <c r="K1110" s="11" t="n">
        <v>137549</v>
      </c>
      <c r="L1110" s="12" t="n">
        <f aca="false">IF(COUNT(F1110,G1110)=2,F1110+G1110,"")</f>
        <v>1543</v>
      </c>
      <c r="M1110" s="12" t="n">
        <f aca="false">IF(COUNT(E1110,H1110)=2,E1110+H1110,"")</f>
        <v>976</v>
      </c>
    </row>
    <row r="1111" customFormat="false" ht="15" hidden="false" customHeight="false" outlineLevel="0" collapsed="false">
      <c r="A1111" s="7" t="s">
        <v>1760</v>
      </c>
      <c r="B1111" s="7" t="s">
        <v>183</v>
      </c>
      <c r="C1111" s="8" t="s">
        <v>1929</v>
      </c>
      <c r="D1111" s="9" t="str">
        <f aca="false">A1111&amp;"|"&amp;B1111</f>
        <v>Kentucky|Washington County</v>
      </c>
      <c r="E1111" s="10" t="n">
        <v>696</v>
      </c>
      <c r="F1111" s="10" t="n">
        <v>1097</v>
      </c>
      <c r="G1111" s="10" t="n">
        <v>86</v>
      </c>
      <c r="H1111" s="10" t="n">
        <v>13</v>
      </c>
      <c r="I1111" s="10" t="n">
        <v>732</v>
      </c>
      <c r="J1111" s="10" t="n">
        <v>59762</v>
      </c>
      <c r="K1111" s="11" t="n">
        <v>12091</v>
      </c>
      <c r="L1111" s="12" t="n">
        <f aca="false">IF(COUNT(F1111,G1111)=2,F1111+G1111,"")</f>
        <v>1183</v>
      </c>
      <c r="M1111" s="12" t="n">
        <f aca="false">IF(COUNT(E1111,H1111)=2,E1111+H1111,"")</f>
        <v>709</v>
      </c>
    </row>
    <row r="1112" customFormat="false" ht="15" hidden="false" customHeight="false" outlineLevel="0" collapsed="false">
      <c r="A1112" s="7" t="s">
        <v>1760</v>
      </c>
      <c r="B1112" s="7" t="s">
        <v>1046</v>
      </c>
      <c r="C1112" s="8" t="s">
        <v>1930</v>
      </c>
      <c r="D1112" s="9" t="str">
        <f aca="false">A1112&amp;"|"&amp;B1112</f>
        <v>Kentucky|Wayne County</v>
      </c>
      <c r="E1112" s="10" t="n">
        <v>666</v>
      </c>
      <c r="F1112" s="10" t="n">
        <v>1047</v>
      </c>
      <c r="G1112" s="10" t="n">
        <v>82</v>
      </c>
      <c r="H1112" s="10" t="n">
        <v>13</v>
      </c>
      <c r="I1112" s="10" t="n">
        <v>392</v>
      </c>
      <c r="J1112" s="10" t="n">
        <v>41933</v>
      </c>
      <c r="K1112" s="11" t="n">
        <v>19592</v>
      </c>
      <c r="L1112" s="12" t="n">
        <f aca="false">IF(COUNT(F1112,G1112)=2,F1112+G1112,"")</f>
        <v>1129</v>
      </c>
      <c r="M1112" s="12" t="n">
        <f aca="false">IF(COUNT(E1112,H1112)=2,E1112+H1112,"")</f>
        <v>679</v>
      </c>
    </row>
    <row r="1113" customFormat="false" ht="15" hidden="false" customHeight="false" outlineLevel="0" collapsed="false">
      <c r="A1113" s="7" t="s">
        <v>1760</v>
      </c>
      <c r="B1113" s="7" t="s">
        <v>1048</v>
      </c>
      <c r="C1113" s="8" t="s">
        <v>1931</v>
      </c>
      <c r="D1113" s="9" t="str">
        <f aca="false">A1113&amp;"|"&amp;B1113</f>
        <v>Kentucky|Webster County</v>
      </c>
      <c r="E1113" s="10" t="n">
        <v>774</v>
      </c>
      <c r="F1113" s="10" t="n">
        <v>1269</v>
      </c>
      <c r="G1113" s="10" t="n">
        <v>95</v>
      </c>
      <c r="H1113" s="10" t="n">
        <v>13</v>
      </c>
      <c r="I1113" s="10" t="n">
        <v>616</v>
      </c>
      <c r="J1113" s="10" t="n">
        <v>58786</v>
      </c>
      <c r="K1113" s="11" t="n">
        <v>12873</v>
      </c>
      <c r="L1113" s="12" t="n">
        <f aca="false">IF(COUNT(F1113,G1113)=2,F1113+G1113,"")</f>
        <v>1364</v>
      </c>
      <c r="M1113" s="12" t="n">
        <f aca="false">IF(COUNT(E1113,H1113)=2,E1113+H1113,"")</f>
        <v>787</v>
      </c>
    </row>
    <row r="1114" customFormat="false" ht="15" hidden="false" customHeight="false" outlineLevel="0" collapsed="false">
      <c r="A1114" s="7" t="s">
        <v>1760</v>
      </c>
      <c r="B1114" s="7" t="s">
        <v>1440</v>
      </c>
      <c r="C1114" s="8" t="s">
        <v>1932</v>
      </c>
      <c r="D1114" s="9" t="str">
        <f aca="false">A1114&amp;"|"&amp;B1114</f>
        <v>Kentucky|Whitley County</v>
      </c>
      <c r="E1114" s="10" t="n">
        <v>720</v>
      </c>
      <c r="F1114" s="10" t="n">
        <v>1119</v>
      </c>
      <c r="G1114" s="10" t="n">
        <v>89</v>
      </c>
      <c r="H1114" s="10" t="n">
        <v>13</v>
      </c>
      <c r="I1114" s="10" t="n">
        <v>435</v>
      </c>
      <c r="J1114" s="10" t="n">
        <v>41719</v>
      </c>
      <c r="K1114" s="11" t="n">
        <v>36755</v>
      </c>
      <c r="L1114" s="12" t="n">
        <f aca="false">IF(COUNT(F1114,G1114)=2,F1114+G1114,"")</f>
        <v>1208</v>
      </c>
      <c r="M1114" s="12" t="n">
        <f aca="false">IF(COUNT(E1114,H1114)=2,E1114+H1114,"")</f>
        <v>733</v>
      </c>
    </row>
    <row r="1115" customFormat="false" ht="15" hidden="false" customHeight="false" outlineLevel="0" collapsed="false">
      <c r="A1115" s="7" t="s">
        <v>1760</v>
      </c>
      <c r="B1115" s="7" t="s">
        <v>1933</v>
      </c>
      <c r="C1115" s="8" t="s">
        <v>1934</v>
      </c>
      <c r="D1115" s="9" t="str">
        <f aca="false">A1115&amp;"|"&amp;B1115</f>
        <v>Kentucky|Wolfe County</v>
      </c>
      <c r="E1115" s="10" t="n">
        <v>507</v>
      </c>
      <c r="F1115" s="10" t="n">
        <v>961</v>
      </c>
      <c r="G1115" s="10" t="n">
        <v>79</v>
      </c>
      <c r="H1115" s="10" t="n">
        <v>13</v>
      </c>
      <c r="I1115" s="10" t="n">
        <v>491</v>
      </c>
      <c r="J1115" s="10" t="n">
        <v>29052</v>
      </c>
      <c r="K1115" s="11" t="n">
        <v>6484</v>
      </c>
      <c r="L1115" s="12" t="n">
        <f aca="false">IF(COUNT(F1115,G1115)=2,F1115+G1115,"")</f>
        <v>1040</v>
      </c>
      <c r="M1115" s="12" t="n">
        <f aca="false">IF(COUNT(E1115,H1115)=2,E1115+H1115,"")</f>
        <v>520</v>
      </c>
    </row>
    <row r="1116" customFormat="false" ht="15" hidden="false" customHeight="false" outlineLevel="0" collapsed="false">
      <c r="A1116" s="7" t="s">
        <v>1760</v>
      </c>
      <c r="B1116" s="7" t="s">
        <v>1306</v>
      </c>
      <c r="C1116" s="8" t="s">
        <v>1935</v>
      </c>
      <c r="D1116" s="9" t="str">
        <f aca="false">A1116&amp;"|"&amp;B1116</f>
        <v>Kentucky|Woodford County</v>
      </c>
      <c r="E1116" s="10" t="n">
        <v>1000</v>
      </c>
      <c r="F1116" s="10" t="n">
        <v>1493</v>
      </c>
      <c r="G1116" s="10" t="n">
        <v>123</v>
      </c>
      <c r="H1116" s="10" t="n">
        <v>13</v>
      </c>
      <c r="I1116" s="10" t="n">
        <v>656</v>
      </c>
      <c r="J1116" s="10" t="n">
        <v>80006</v>
      </c>
      <c r="K1116" s="11" t="n">
        <v>27017</v>
      </c>
      <c r="L1116" s="12" t="n">
        <f aca="false">IF(COUNT(F1116,G1116)=2,F1116+G1116,"")</f>
        <v>1616</v>
      </c>
      <c r="M1116" s="12" t="n">
        <f aca="false">IF(COUNT(E1116,H1116)=2,E1116+H1116,"")</f>
        <v>1013</v>
      </c>
    </row>
    <row r="1117" customFormat="false" ht="15" hidden="false" customHeight="false" outlineLevel="0" collapsed="false">
      <c r="A1117" s="7" t="s">
        <v>1936</v>
      </c>
      <c r="B1117" s="7" t="s">
        <v>1937</v>
      </c>
      <c r="C1117" s="8" t="s">
        <v>1938</v>
      </c>
      <c r="D1117" s="9" t="str">
        <f aca="false">A1117&amp;"|"&amp;B1117</f>
        <v>Louisiana|Acadia Parish</v>
      </c>
      <c r="E1117" s="10" t="n">
        <v>725</v>
      </c>
      <c r="F1117" s="10" t="n">
        <v>1310</v>
      </c>
      <c r="G1117" s="10" t="n">
        <v>153</v>
      </c>
      <c r="H1117" s="10" t="n">
        <v>20</v>
      </c>
      <c r="I1117" s="10" t="n">
        <v>686</v>
      </c>
      <c r="J1117" s="10" t="n">
        <v>45266</v>
      </c>
      <c r="K1117" s="11" t="n">
        <v>57218</v>
      </c>
      <c r="L1117" s="12" t="n">
        <f aca="false">IF(COUNT(F1117,G1117)=2,F1117+G1117,"")</f>
        <v>1463</v>
      </c>
      <c r="M1117" s="12" t="n">
        <f aca="false">IF(COUNT(E1117,H1117)=2,E1117+H1117,"")</f>
        <v>745</v>
      </c>
    </row>
    <row r="1118" customFormat="false" ht="15" hidden="false" customHeight="false" outlineLevel="0" collapsed="false">
      <c r="A1118" s="7" t="s">
        <v>1936</v>
      </c>
      <c r="B1118" s="7" t="s">
        <v>1939</v>
      </c>
      <c r="C1118" s="8" t="s">
        <v>1940</v>
      </c>
      <c r="D1118" s="9" t="str">
        <f aca="false">A1118&amp;"|"&amp;B1118</f>
        <v>Louisiana|Allen Parish</v>
      </c>
      <c r="E1118" s="10" t="n">
        <v>739</v>
      </c>
      <c r="F1118" s="10" t="n">
        <v>1168</v>
      </c>
      <c r="G1118" s="10" t="n">
        <v>156</v>
      </c>
      <c r="H1118" s="10" t="n">
        <v>20</v>
      </c>
      <c r="I1118" s="10" t="n">
        <v>552</v>
      </c>
      <c r="J1118" s="10" t="n">
        <v>51138</v>
      </c>
      <c r="K1118" s="11" t="n">
        <v>22552</v>
      </c>
      <c r="L1118" s="12" t="n">
        <f aca="false">IF(COUNT(F1118,G1118)=2,F1118+G1118,"")</f>
        <v>1324</v>
      </c>
      <c r="M1118" s="12" t="n">
        <f aca="false">IF(COUNT(E1118,H1118)=2,E1118+H1118,"")</f>
        <v>759</v>
      </c>
    </row>
    <row r="1119" customFormat="false" ht="15" hidden="false" customHeight="false" outlineLevel="0" collapsed="false">
      <c r="A1119" s="7" t="s">
        <v>1936</v>
      </c>
      <c r="B1119" s="7" t="s">
        <v>1941</v>
      </c>
      <c r="C1119" s="8" t="s">
        <v>1942</v>
      </c>
      <c r="D1119" s="9" t="str">
        <f aca="false">A1119&amp;"|"&amp;B1119</f>
        <v>Louisiana|Ascension Parish</v>
      </c>
      <c r="E1119" s="10" t="n">
        <v>1283</v>
      </c>
      <c r="F1119" s="10" t="n">
        <v>1738</v>
      </c>
      <c r="G1119" s="10" t="n">
        <v>271</v>
      </c>
      <c r="H1119" s="10" t="n">
        <v>20</v>
      </c>
      <c r="I1119" s="10" t="n">
        <v>650</v>
      </c>
      <c r="J1119" s="10" t="n">
        <v>92266</v>
      </c>
      <c r="K1119" s="11" t="n">
        <v>128593</v>
      </c>
      <c r="L1119" s="12" t="n">
        <f aca="false">IF(COUNT(F1119,G1119)=2,F1119+G1119,"")</f>
        <v>2009</v>
      </c>
      <c r="M1119" s="12" t="n">
        <f aca="false">IF(COUNT(E1119,H1119)=2,E1119+H1119,"")</f>
        <v>1303</v>
      </c>
    </row>
    <row r="1120" customFormat="false" ht="15" hidden="false" customHeight="false" outlineLevel="0" collapsed="false">
      <c r="A1120" s="7" t="s">
        <v>1936</v>
      </c>
      <c r="B1120" s="7" t="s">
        <v>1943</v>
      </c>
      <c r="C1120" s="8" t="s">
        <v>1944</v>
      </c>
      <c r="D1120" s="9" t="str">
        <f aca="false">A1120&amp;"|"&amp;B1120</f>
        <v>Louisiana|Assumption Parish</v>
      </c>
      <c r="E1120" s="10" t="n">
        <v>801</v>
      </c>
      <c r="F1120" s="10" t="n">
        <v>1350</v>
      </c>
      <c r="G1120" s="10" t="n">
        <v>169</v>
      </c>
      <c r="H1120" s="10" t="n">
        <v>20</v>
      </c>
      <c r="I1120" s="10" t="n">
        <v>650</v>
      </c>
      <c r="J1120" s="10" t="n">
        <v>52546</v>
      </c>
      <c r="K1120" s="11" t="n">
        <v>20720</v>
      </c>
      <c r="L1120" s="12" t="n">
        <f aca="false">IF(COUNT(F1120,G1120)=2,F1120+G1120,"")</f>
        <v>1519</v>
      </c>
      <c r="M1120" s="12" t="n">
        <f aca="false">IF(COUNT(E1120,H1120)=2,E1120+H1120,"")</f>
        <v>821</v>
      </c>
    </row>
    <row r="1121" customFormat="false" ht="15" hidden="false" customHeight="false" outlineLevel="0" collapsed="false">
      <c r="A1121" s="7" t="s">
        <v>1936</v>
      </c>
      <c r="B1121" s="7" t="s">
        <v>1945</v>
      </c>
      <c r="C1121" s="8" t="s">
        <v>1946</v>
      </c>
      <c r="D1121" s="9" t="str">
        <f aca="false">A1121&amp;"|"&amp;B1121</f>
        <v>Louisiana|Avoyelles Parish</v>
      </c>
      <c r="E1121" s="10" t="n">
        <v>739</v>
      </c>
      <c r="F1121" s="10" t="n">
        <v>1044</v>
      </c>
      <c r="G1121" s="10" t="n">
        <v>156</v>
      </c>
      <c r="H1121" s="10" t="n">
        <v>20</v>
      </c>
      <c r="I1121" s="10" t="n">
        <v>578</v>
      </c>
      <c r="J1121" s="10" t="n">
        <v>39439</v>
      </c>
      <c r="K1121" s="11" t="n">
        <v>39176</v>
      </c>
      <c r="L1121" s="12" t="n">
        <f aca="false">IF(COUNT(F1121,G1121)=2,F1121+G1121,"")</f>
        <v>1200</v>
      </c>
      <c r="M1121" s="12" t="n">
        <f aca="false">IF(COUNT(E1121,H1121)=2,E1121+H1121,"")</f>
        <v>759</v>
      </c>
    </row>
    <row r="1122" customFormat="false" ht="15" hidden="false" customHeight="false" outlineLevel="0" collapsed="false">
      <c r="A1122" s="7" t="s">
        <v>1936</v>
      </c>
      <c r="B1122" s="7" t="s">
        <v>1947</v>
      </c>
      <c r="C1122" s="8" t="s">
        <v>1948</v>
      </c>
      <c r="D1122" s="9" t="str">
        <f aca="false">A1122&amp;"|"&amp;B1122</f>
        <v>Louisiana|Beauregard Parish</v>
      </c>
      <c r="E1122" s="10" t="n">
        <v>882</v>
      </c>
      <c r="F1122" s="10" t="n">
        <v>1359</v>
      </c>
      <c r="G1122" s="10" t="n">
        <v>186</v>
      </c>
      <c r="H1122" s="10" t="n">
        <v>20</v>
      </c>
      <c r="I1122" s="10" t="n">
        <v>552</v>
      </c>
      <c r="J1122" s="10" t="n">
        <v>64995</v>
      </c>
      <c r="K1122" s="11" t="n">
        <v>36646</v>
      </c>
      <c r="L1122" s="12" t="n">
        <f aca="false">IF(COUNT(F1122,G1122)=2,F1122+G1122,"")</f>
        <v>1545</v>
      </c>
      <c r="M1122" s="12" t="n">
        <f aca="false">IF(COUNT(E1122,H1122)=2,E1122+H1122,"")</f>
        <v>902</v>
      </c>
    </row>
    <row r="1123" customFormat="false" ht="15" hidden="false" customHeight="false" outlineLevel="0" collapsed="false">
      <c r="A1123" s="7" t="s">
        <v>1936</v>
      </c>
      <c r="B1123" s="7" t="s">
        <v>1949</v>
      </c>
      <c r="C1123" s="8" t="s">
        <v>1950</v>
      </c>
      <c r="D1123" s="9" t="str">
        <f aca="false">A1123&amp;"|"&amp;B1123</f>
        <v>Louisiana|Bienville Parish</v>
      </c>
      <c r="E1123" s="10" t="n">
        <v>600</v>
      </c>
      <c r="F1123" s="10" t="n">
        <v>991</v>
      </c>
      <c r="G1123" s="10" t="n">
        <v>152</v>
      </c>
      <c r="H1123" s="10" t="n">
        <v>20</v>
      </c>
      <c r="I1123" s="10" t="n">
        <v>571</v>
      </c>
      <c r="J1123" s="10" t="n">
        <v>34992</v>
      </c>
      <c r="K1123" s="11" t="n">
        <v>12769</v>
      </c>
      <c r="L1123" s="12" t="n">
        <f aca="false">IF(COUNT(F1123,G1123)=2,F1123+G1123,"")</f>
        <v>1143</v>
      </c>
      <c r="M1123" s="12" t="n">
        <f aca="false">IF(COUNT(E1123,H1123)=2,E1123+H1123,"")</f>
        <v>620</v>
      </c>
    </row>
    <row r="1124" customFormat="false" ht="15" hidden="false" customHeight="false" outlineLevel="0" collapsed="false">
      <c r="A1124" s="7" t="s">
        <v>1936</v>
      </c>
      <c r="B1124" s="7" t="s">
        <v>1951</v>
      </c>
      <c r="C1124" s="8" t="s">
        <v>1952</v>
      </c>
      <c r="D1124" s="9" t="str">
        <f aca="false">A1124&amp;"|"&amp;B1124</f>
        <v>Louisiana|Bossier Parish</v>
      </c>
      <c r="E1124" s="10" t="n">
        <v>1168</v>
      </c>
      <c r="F1124" s="10" t="n">
        <v>1582</v>
      </c>
      <c r="G1124" s="10" t="n">
        <v>247</v>
      </c>
      <c r="H1124" s="10" t="n">
        <v>20</v>
      </c>
      <c r="I1124" s="10" t="n">
        <v>680</v>
      </c>
      <c r="J1124" s="10" t="n">
        <v>66336</v>
      </c>
      <c r="K1124" s="11" t="n">
        <v>129134</v>
      </c>
      <c r="L1124" s="12" t="n">
        <f aca="false">IF(COUNT(F1124,G1124)=2,F1124+G1124,"")</f>
        <v>1829</v>
      </c>
      <c r="M1124" s="12" t="n">
        <f aca="false">IF(COUNT(E1124,H1124)=2,E1124+H1124,"")</f>
        <v>1188</v>
      </c>
    </row>
    <row r="1125" customFormat="false" ht="15" hidden="false" customHeight="false" outlineLevel="0" collapsed="false">
      <c r="A1125" s="7" t="s">
        <v>1936</v>
      </c>
      <c r="B1125" s="7" t="s">
        <v>1953</v>
      </c>
      <c r="C1125" s="8" t="s">
        <v>1954</v>
      </c>
      <c r="D1125" s="9" t="str">
        <f aca="false">A1125&amp;"|"&amp;B1125</f>
        <v>Louisiana|Caddo Parish</v>
      </c>
      <c r="E1125" s="10" t="n">
        <v>962</v>
      </c>
      <c r="F1125" s="10" t="n">
        <v>1388</v>
      </c>
      <c r="G1125" s="10" t="n">
        <v>203</v>
      </c>
      <c r="H1125" s="10" t="n">
        <v>20</v>
      </c>
      <c r="I1125" s="10" t="n">
        <v>680</v>
      </c>
      <c r="J1125" s="10" t="n">
        <v>50067</v>
      </c>
      <c r="K1125" s="11" t="n">
        <v>232973</v>
      </c>
      <c r="L1125" s="12" t="n">
        <f aca="false">IF(COUNT(F1125,G1125)=2,F1125+G1125,"")</f>
        <v>1591</v>
      </c>
      <c r="M1125" s="12" t="n">
        <f aca="false">IF(COUNT(E1125,H1125)=2,E1125+H1125,"")</f>
        <v>982</v>
      </c>
    </row>
    <row r="1126" customFormat="false" ht="15" hidden="false" customHeight="false" outlineLevel="0" collapsed="false">
      <c r="A1126" s="7" t="s">
        <v>1936</v>
      </c>
      <c r="B1126" s="7" t="s">
        <v>1955</v>
      </c>
      <c r="C1126" s="8" t="s">
        <v>1956</v>
      </c>
      <c r="D1126" s="9" t="str">
        <f aca="false">A1126&amp;"|"&amp;B1126</f>
        <v>Louisiana|Calcasieu Parish</v>
      </c>
      <c r="E1126" s="10" t="n">
        <v>1096</v>
      </c>
      <c r="F1126" s="10" t="n">
        <v>1491</v>
      </c>
      <c r="G1126" s="10" t="n">
        <v>231</v>
      </c>
      <c r="H1126" s="10" t="n">
        <v>20</v>
      </c>
      <c r="I1126" s="10" t="n">
        <v>664</v>
      </c>
      <c r="J1126" s="10" t="n">
        <v>67849</v>
      </c>
      <c r="K1126" s="11" t="n">
        <v>208668</v>
      </c>
      <c r="L1126" s="12" t="n">
        <f aca="false">IF(COUNT(F1126,G1126)=2,F1126+G1126,"")</f>
        <v>1722</v>
      </c>
      <c r="M1126" s="12" t="n">
        <f aca="false">IF(COUNT(E1126,H1126)=2,E1126+H1126,"")</f>
        <v>1116</v>
      </c>
    </row>
    <row r="1127" customFormat="false" ht="15" hidden="false" customHeight="false" outlineLevel="0" collapsed="false">
      <c r="A1127" s="7" t="s">
        <v>1936</v>
      </c>
      <c r="B1127" s="7" t="s">
        <v>1957</v>
      </c>
      <c r="C1127" s="8" t="s">
        <v>1958</v>
      </c>
      <c r="D1127" s="9" t="str">
        <f aca="false">A1127&amp;"|"&amp;B1127</f>
        <v>Louisiana|Caldwell Parish</v>
      </c>
      <c r="E1127" s="10" t="n">
        <v>756</v>
      </c>
      <c r="F1127" s="10" t="n">
        <v>1308</v>
      </c>
      <c r="G1127" s="10" t="n">
        <v>160</v>
      </c>
      <c r="H1127" s="10" t="n">
        <v>20</v>
      </c>
      <c r="I1127" s="10" t="n">
        <v>563</v>
      </c>
      <c r="J1127" s="10" t="n">
        <v>44957</v>
      </c>
      <c r="K1127" s="11" t="n">
        <v>9563</v>
      </c>
      <c r="L1127" s="12" t="n">
        <f aca="false">IF(COUNT(F1127,G1127)=2,F1127+G1127,"")</f>
        <v>1468</v>
      </c>
      <c r="M1127" s="12" t="n">
        <f aca="false">IF(COUNT(E1127,H1127)=2,E1127+H1127,"")</f>
        <v>776</v>
      </c>
    </row>
    <row r="1128" customFormat="false" ht="15" hidden="false" customHeight="false" outlineLevel="0" collapsed="false">
      <c r="A1128" s="7" t="s">
        <v>1936</v>
      </c>
      <c r="B1128" s="7" t="s">
        <v>1959</v>
      </c>
      <c r="C1128" s="8" t="s">
        <v>1960</v>
      </c>
      <c r="D1128" s="9" t="str">
        <f aca="false">A1128&amp;"|"&amp;B1128</f>
        <v>Louisiana|Cameron Parish</v>
      </c>
      <c r="E1128" s="10"/>
      <c r="F1128" s="10" t="n">
        <v>1507</v>
      </c>
      <c r="G1128" s="10"/>
      <c r="H1128" s="10" t="n">
        <v>20</v>
      </c>
      <c r="I1128" s="10" t="n">
        <v>664</v>
      </c>
      <c r="J1128" s="10" t="n">
        <v>72500</v>
      </c>
      <c r="K1128" s="11" t="n">
        <v>5222</v>
      </c>
      <c r="L1128" s="12" t="str">
        <f aca="false">IF(COUNT(F1128,G1128)=2,F1128+G1128,"")</f>
        <v/>
      </c>
      <c r="M1128" s="12" t="str">
        <f aca="false">IF(COUNT(E1128,H1128)=2,E1128+H1128,"")</f>
        <v/>
      </c>
    </row>
    <row r="1129" customFormat="false" ht="15" hidden="false" customHeight="false" outlineLevel="0" collapsed="false">
      <c r="A1129" s="7" t="s">
        <v>1936</v>
      </c>
      <c r="B1129" s="7" t="s">
        <v>1961</v>
      </c>
      <c r="C1129" s="8" t="s">
        <v>1962</v>
      </c>
      <c r="D1129" s="9" t="str">
        <f aca="false">A1129&amp;"|"&amp;B1129</f>
        <v>Louisiana|Catahoula Parish</v>
      </c>
      <c r="E1129" s="10" t="n">
        <v>724</v>
      </c>
      <c r="F1129" s="10" t="n">
        <v>1113</v>
      </c>
      <c r="G1129" s="10" t="n">
        <v>153</v>
      </c>
      <c r="H1129" s="10" t="n">
        <v>20</v>
      </c>
      <c r="I1129" s="10" t="n">
        <v>578</v>
      </c>
      <c r="J1129" s="10" t="n">
        <v>47753</v>
      </c>
      <c r="K1129" s="11" t="n">
        <v>8738</v>
      </c>
      <c r="L1129" s="12" t="n">
        <f aca="false">IF(COUNT(F1129,G1129)=2,F1129+G1129,"")</f>
        <v>1266</v>
      </c>
      <c r="M1129" s="12" t="n">
        <f aca="false">IF(COUNT(E1129,H1129)=2,E1129+H1129,"")</f>
        <v>744</v>
      </c>
    </row>
    <row r="1130" customFormat="false" ht="15" hidden="false" customHeight="false" outlineLevel="0" collapsed="false">
      <c r="A1130" s="7" t="s">
        <v>1936</v>
      </c>
      <c r="B1130" s="7" t="s">
        <v>1963</v>
      </c>
      <c r="C1130" s="8" t="s">
        <v>1964</v>
      </c>
      <c r="D1130" s="9" t="str">
        <f aca="false">A1130&amp;"|"&amp;B1130</f>
        <v>Louisiana|Claiborne Parish</v>
      </c>
      <c r="E1130" s="10" t="n">
        <v>619</v>
      </c>
      <c r="F1130" s="10" t="n">
        <v>961</v>
      </c>
      <c r="G1130" s="10" t="n">
        <v>152</v>
      </c>
      <c r="H1130" s="10" t="n">
        <v>20</v>
      </c>
      <c r="I1130" s="10" t="n">
        <v>571</v>
      </c>
      <c r="J1130" s="10" t="n">
        <v>31784</v>
      </c>
      <c r="K1130" s="11" t="n">
        <v>14019</v>
      </c>
      <c r="L1130" s="12" t="n">
        <f aca="false">IF(COUNT(F1130,G1130)=2,F1130+G1130,"")</f>
        <v>1113</v>
      </c>
      <c r="M1130" s="12" t="n">
        <f aca="false">IF(COUNT(E1130,H1130)=2,E1130+H1130,"")</f>
        <v>639</v>
      </c>
    </row>
    <row r="1131" customFormat="false" ht="15" hidden="false" customHeight="false" outlineLevel="0" collapsed="false">
      <c r="A1131" s="7" t="s">
        <v>1936</v>
      </c>
      <c r="B1131" s="7" t="s">
        <v>1965</v>
      </c>
      <c r="C1131" s="8" t="s">
        <v>1966</v>
      </c>
      <c r="D1131" s="9" t="str">
        <f aca="false">A1131&amp;"|"&amp;B1131</f>
        <v>Louisiana|Concordia Parish</v>
      </c>
      <c r="E1131" s="10" t="n">
        <v>774</v>
      </c>
      <c r="F1131" s="10" t="n">
        <v>1103</v>
      </c>
      <c r="G1131" s="10" t="n">
        <v>163</v>
      </c>
      <c r="H1131" s="10" t="n">
        <v>20</v>
      </c>
      <c r="I1131" s="10" t="n">
        <v>578</v>
      </c>
      <c r="J1131" s="10" t="n">
        <v>37349</v>
      </c>
      <c r="K1131" s="11" t="n">
        <v>18325</v>
      </c>
      <c r="L1131" s="12" t="n">
        <f aca="false">IF(COUNT(F1131,G1131)=2,F1131+G1131,"")</f>
        <v>1266</v>
      </c>
      <c r="M1131" s="12" t="n">
        <f aca="false">IF(COUNT(E1131,H1131)=2,E1131+H1131,"")</f>
        <v>794</v>
      </c>
    </row>
    <row r="1132" customFormat="false" ht="15" hidden="false" customHeight="false" outlineLevel="0" collapsed="false">
      <c r="A1132" s="7" t="s">
        <v>1936</v>
      </c>
      <c r="B1132" s="7" t="s">
        <v>1967</v>
      </c>
      <c r="C1132" s="8" t="s">
        <v>1968</v>
      </c>
      <c r="D1132" s="9" t="str">
        <f aca="false">A1132&amp;"|"&amp;B1132</f>
        <v>Louisiana|De Soto Parish</v>
      </c>
      <c r="E1132" s="10" t="n">
        <v>719</v>
      </c>
      <c r="F1132" s="10" t="n">
        <v>1286</v>
      </c>
      <c r="G1132" s="10" t="n">
        <v>152</v>
      </c>
      <c r="H1132" s="10" t="n">
        <v>20</v>
      </c>
      <c r="I1132" s="10" t="n">
        <v>680</v>
      </c>
      <c r="J1132" s="10" t="n">
        <v>46077</v>
      </c>
      <c r="K1132" s="11" t="n">
        <v>26897</v>
      </c>
      <c r="L1132" s="12" t="n">
        <f aca="false">IF(COUNT(F1132,G1132)=2,F1132+G1132,"")</f>
        <v>1438</v>
      </c>
      <c r="M1132" s="12" t="n">
        <f aca="false">IF(COUNT(E1132,H1132)=2,E1132+H1132,"")</f>
        <v>739</v>
      </c>
    </row>
    <row r="1133" customFormat="false" ht="15" hidden="false" customHeight="false" outlineLevel="0" collapsed="false">
      <c r="A1133" s="7" t="s">
        <v>1936</v>
      </c>
      <c r="B1133" s="7" t="s">
        <v>1969</v>
      </c>
      <c r="C1133" s="8" t="s">
        <v>1970</v>
      </c>
      <c r="D1133" s="9" t="str">
        <f aca="false">A1133&amp;"|"&amp;B1133</f>
        <v>Louisiana|East Baton Rouge Parish</v>
      </c>
      <c r="E1133" s="10" t="n">
        <v>1121</v>
      </c>
      <c r="F1133" s="10" t="n">
        <v>1655</v>
      </c>
      <c r="G1133" s="10" t="n">
        <v>237</v>
      </c>
      <c r="H1133" s="10" t="n">
        <v>20</v>
      </c>
      <c r="I1133" s="10" t="n">
        <v>621</v>
      </c>
      <c r="J1133" s="10" t="n">
        <v>63075</v>
      </c>
      <c r="K1133" s="11" t="n">
        <v>452821</v>
      </c>
      <c r="L1133" s="12" t="n">
        <f aca="false">IF(COUNT(F1133,G1133)=2,F1133+G1133,"")</f>
        <v>1892</v>
      </c>
      <c r="M1133" s="12" t="n">
        <f aca="false">IF(COUNT(E1133,H1133)=2,E1133+H1133,"")</f>
        <v>1141</v>
      </c>
    </row>
    <row r="1134" customFormat="false" ht="15" hidden="false" customHeight="false" outlineLevel="0" collapsed="false">
      <c r="A1134" s="7" t="s">
        <v>1936</v>
      </c>
      <c r="B1134" s="7" t="s">
        <v>1971</v>
      </c>
      <c r="C1134" s="8" t="s">
        <v>1972</v>
      </c>
      <c r="D1134" s="9" t="str">
        <f aca="false">A1134&amp;"|"&amp;B1134</f>
        <v>Louisiana|East Carroll Parish</v>
      </c>
      <c r="E1134" s="10" t="n">
        <v>767</v>
      </c>
      <c r="F1134" s="10" t="n">
        <v>1144</v>
      </c>
      <c r="G1134" s="10" t="n">
        <v>162</v>
      </c>
      <c r="H1134" s="10" t="n">
        <v>20</v>
      </c>
      <c r="I1134" s="10" t="n">
        <v>563</v>
      </c>
      <c r="J1134" s="10" t="n">
        <v>28321</v>
      </c>
      <c r="K1134" s="11" t="n">
        <v>7195</v>
      </c>
      <c r="L1134" s="12" t="n">
        <f aca="false">IF(COUNT(F1134,G1134)=2,F1134+G1134,"")</f>
        <v>1306</v>
      </c>
      <c r="M1134" s="12" t="n">
        <f aca="false">IF(COUNT(E1134,H1134)=2,E1134+H1134,"")</f>
        <v>787</v>
      </c>
    </row>
    <row r="1135" customFormat="false" ht="15" hidden="false" customHeight="false" outlineLevel="0" collapsed="false">
      <c r="A1135" s="7" t="s">
        <v>1936</v>
      </c>
      <c r="B1135" s="7" t="s">
        <v>1973</v>
      </c>
      <c r="C1135" s="8" t="s">
        <v>1974</v>
      </c>
      <c r="D1135" s="9" t="str">
        <f aca="false">A1135&amp;"|"&amp;B1135</f>
        <v>Louisiana|East Feliciana Parish</v>
      </c>
      <c r="E1135" s="10" t="n">
        <v>745</v>
      </c>
      <c r="F1135" s="10" t="n">
        <v>1361</v>
      </c>
      <c r="G1135" s="10" t="n">
        <v>157</v>
      </c>
      <c r="H1135" s="10" t="n">
        <v>20</v>
      </c>
      <c r="I1135" s="10" t="n">
        <v>520</v>
      </c>
      <c r="J1135" s="10" t="n">
        <v>72899</v>
      </c>
      <c r="K1135" s="11" t="n">
        <v>19378</v>
      </c>
      <c r="L1135" s="12" t="n">
        <f aca="false">IF(COUNT(F1135,G1135)=2,F1135+G1135,"")</f>
        <v>1518</v>
      </c>
      <c r="M1135" s="12" t="n">
        <f aca="false">IF(COUNT(E1135,H1135)=2,E1135+H1135,"")</f>
        <v>765</v>
      </c>
    </row>
    <row r="1136" customFormat="false" ht="15" hidden="false" customHeight="false" outlineLevel="0" collapsed="false">
      <c r="A1136" s="7" t="s">
        <v>1936</v>
      </c>
      <c r="B1136" s="7" t="s">
        <v>1975</v>
      </c>
      <c r="C1136" s="8" t="s">
        <v>1976</v>
      </c>
      <c r="D1136" s="9" t="str">
        <f aca="false">A1136&amp;"|"&amp;B1136</f>
        <v>Louisiana|Evangeline Parish</v>
      </c>
      <c r="E1136" s="10" t="n">
        <v>663</v>
      </c>
      <c r="F1136" s="10" t="n">
        <v>1183</v>
      </c>
      <c r="G1136" s="10" t="n">
        <v>152</v>
      </c>
      <c r="H1136" s="10" t="n">
        <v>20</v>
      </c>
      <c r="I1136" s="10" t="n">
        <v>572</v>
      </c>
      <c r="J1136" s="10" t="n">
        <v>42273</v>
      </c>
      <c r="K1136" s="11" t="n">
        <v>32162</v>
      </c>
      <c r="L1136" s="12" t="n">
        <f aca="false">IF(COUNT(F1136,G1136)=2,F1136+G1136,"")</f>
        <v>1335</v>
      </c>
      <c r="M1136" s="12" t="n">
        <f aca="false">IF(COUNT(E1136,H1136)=2,E1136+H1136,"")</f>
        <v>683</v>
      </c>
    </row>
    <row r="1137" customFormat="false" ht="15" hidden="false" customHeight="false" outlineLevel="0" collapsed="false">
      <c r="A1137" s="7" t="s">
        <v>1936</v>
      </c>
      <c r="B1137" s="7" t="s">
        <v>1977</v>
      </c>
      <c r="C1137" s="8" t="s">
        <v>1978</v>
      </c>
      <c r="D1137" s="9" t="str">
        <f aca="false">A1137&amp;"|"&amp;B1137</f>
        <v>Louisiana|Franklin Parish</v>
      </c>
      <c r="E1137" s="10" t="n">
        <v>719</v>
      </c>
      <c r="F1137" s="10" t="n">
        <v>1160</v>
      </c>
      <c r="G1137" s="10" t="n">
        <v>152</v>
      </c>
      <c r="H1137" s="10" t="n">
        <v>20</v>
      </c>
      <c r="I1137" s="10" t="n">
        <v>563</v>
      </c>
      <c r="J1137" s="10" t="n">
        <v>44103</v>
      </c>
      <c r="K1137" s="11" t="n">
        <v>19590</v>
      </c>
      <c r="L1137" s="12" t="n">
        <f aca="false">IF(COUNT(F1137,G1137)=2,F1137+G1137,"")</f>
        <v>1312</v>
      </c>
      <c r="M1137" s="12" t="n">
        <f aca="false">IF(COUNT(E1137,H1137)=2,E1137+H1137,"")</f>
        <v>739</v>
      </c>
    </row>
    <row r="1138" customFormat="false" ht="15" hidden="false" customHeight="false" outlineLevel="0" collapsed="false">
      <c r="A1138" s="7" t="s">
        <v>1936</v>
      </c>
      <c r="B1138" s="7" t="s">
        <v>1979</v>
      </c>
      <c r="C1138" s="8" t="s">
        <v>1980</v>
      </c>
      <c r="D1138" s="9" t="str">
        <f aca="false">A1138&amp;"|"&amp;B1138</f>
        <v>Louisiana|Grant Parish</v>
      </c>
      <c r="E1138" s="10" t="n">
        <v>806</v>
      </c>
      <c r="F1138" s="10" t="n">
        <v>1310</v>
      </c>
      <c r="G1138" s="10" t="n">
        <v>170</v>
      </c>
      <c r="H1138" s="10" t="n">
        <v>20</v>
      </c>
      <c r="I1138" s="10" t="n">
        <v>571</v>
      </c>
      <c r="J1138" s="10" t="n">
        <v>61112</v>
      </c>
      <c r="K1138" s="11" t="n">
        <v>22123</v>
      </c>
      <c r="L1138" s="12" t="n">
        <f aca="false">IF(COUNT(F1138,G1138)=2,F1138+G1138,"")</f>
        <v>1480</v>
      </c>
      <c r="M1138" s="12" t="n">
        <f aca="false">IF(COUNT(E1138,H1138)=2,E1138+H1138,"")</f>
        <v>826</v>
      </c>
    </row>
    <row r="1139" customFormat="false" ht="15" hidden="false" customHeight="false" outlineLevel="0" collapsed="false">
      <c r="A1139" s="7" t="s">
        <v>1936</v>
      </c>
      <c r="B1139" s="7" t="s">
        <v>1981</v>
      </c>
      <c r="C1139" s="8" t="s">
        <v>1982</v>
      </c>
      <c r="D1139" s="9" t="str">
        <f aca="false">A1139&amp;"|"&amp;B1139</f>
        <v>Louisiana|Iberia Parish</v>
      </c>
      <c r="E1139" s="10" t="n">
        <v>891</v>
      </c>
      <c r="F1139" s="10" t="n">
        <v>1285</v>
      </c>
      <c r="G1139" s="10" t="n">
        <v>188</v>
      </c>
      <c r="H1139" s="10" t="n">
        <v>20</v>
      </c>
      <c r="I1139" s="10" t="n">
        <v>686</v>
      </c>
      <c r="J1139" s="10" t="n">
        <v>57811</v>
      </c>
      <c r="K1139" s="11" t="n">
        <v>69194</v>
      </c>
      <c r="L1139" s="12" t="n">
        <f aca="false">IF(COUNT(F1139,G1139)=2,F1139+G1139,"")</f>
        <v>1473</v>
      </c>
      <c r="M1139" s="12" t="n">
        <f aca="false">IF(COUNT(E1139,H1139)=2,E1139+H1139,"")</f>
        <v>911</v>
      </c>
    </row>
    <row r="1140" customFormat="false" ht="15" hidden="false" customHeight="false" outlineLevel="0" collapsed="false">
      <c r="A1140" s="7" t="s">
        <v>1936</v>
      </c>
      <c r="B1140" s="7" t="s">
        <v>1983</v>
      </c>
      <c r="C1140" s="8" t="s">
        <v>1984</v>
      </c>
      <c r="D1140" s="9" t="str">
        <f aca="false">A1140&amp;"|"&amp;B1140</f>
        <v>Louisiana|Iberville Parish</v>
      </c>
      <c r="E1140" s="10" t="n">
        <v>817</v>
      </c>
      <c r="F1140" s="10" t="n">
        <v>1390</v>
      </c>
      <c r="G1140" s="10" t="n">
        <v>172</v>
      </c>
      <c r="H1140" s="10" t="n">
        <v>20</v>
      </c>
      <c r="I1140" s="10" t="n">
        <v>621</v>
      </c>
      <c r="J1140" s="10" t="n">
        <v>57459</v>
      </c>
      <c r="K1140" s="11" t="n">
        <v>29950</v>
      </c>
      <c r="L1140" s="12" t="n">
        <f aca="false">IF(COUNT(F1140,G1140)=2,F1140+G1140,"")</f>
        <v>1562</v>
      </c>
      <c r="M1140" s="12" t="n">
        <f aca="false">IF(COUNT(E1140,H1140)=2,E1140+H1140,"")</f>
        <v>837</v>
      </c>
    </row>
    <row r="1141" customFormat="false" ht="15" hidden="false" customHeight="false" outlineLevel="0" collapsed="false">
      <c r="A1141" s="7" t="s">
        <v>1936</v>
      </c>
      <c r="B1141" s="7" t="s">
        <v>1985</v>
      </c>
      <c r="C1141" s="8" t="s">
        <v>1986</v>
      </c>
      <c r="D1141" s="9" t="str">
        <f aca="false">A1141&amp;"|"&amp;B1141</f>
        <v>Louisiana|Jackson Parish</v>
      </c>
      <c r="E1141" s="10" t="n">
        <v>719</v>
      </c>
      <c r="F1141" s="10" t="n">
        <v>1158</v>
      </c>
      <c r="G1141" s="10" t="n">
        <v>152</v>
      </c>
      <c r="H1141" s="10" t="n">
        <v>20</v>
      </c>
      <c r="I1141" s="10" t="n">
        <v>571</v>
      </c>
      <c r="J1141" s="10" t="n">
        <v>43345</v>
      </c>
      <c r="K1141" s="11" t="n">
        <v>14939</v>
      </c>
      <c r="L1141" s="12" t="n">
        <f aca="false">IF(COUNT(F1141,G1141)=2,F1141+G1141,"")</f>
        <v>1310</v>
      </c>
      <c r="M1141" s="12" t="n">
        <f aca="false">IF(COUNT(E1141,H1141)=2,E1141+H1141,"")</f>
        <v>739</v>
      </c>
    </row>
    <row r="1142" customFormat="false" ht="15" hidden="false" customHeight="false" outlineLevel="0" collapsed="false">
      <c r="A1142" s="7" t="s">
        <v>1936</v>
      </c>
      <c r="B1142" s="7" t="s">
        <v>1987</v>
      </c>
      <c r="C1142" s="8" t="s">
        <v>1988</v>
      </c>
      <c r="D1142" s="9" t="str">
        <f aca="false">A1142&amp;"|"&amp;B1142</f>
        <v>Louisiana|Jefferson Davis Parish</v>
      </c>
      <c r="E1142" s="10" t="n">
        <v>847</v>
      </c>
      <c r="F1142" s="10" t="n">
        <v>1257</v>
      </c>
      <c r="G1142" s="10" t="n">
        <v>179</v>
      </c>
      <c r="H1142" s="10" t="n">
        <v>20</v>
      </c>
      <c r="I1142" s="10" t="n">
        <v>664</v>
      </c>
      <c r="J1142" s="10" t="n">
        <v>56500</v>
      </c>
      <c r="K1142" s="11" t="n">
        <v>32083</v>
      </c>
      <c r="L1142" s="12" t="n">
        <f aca="false">IF(COUNT(F1142,G1142)=2,F1142+G1142,"")</f>
        <v>1436</v>
      </c>
      <c r="M1142" s="12" t="n">
        <f aca="false">IF(COUNT(E1142,H1142)=2,E1142+H1142,"")</f>
        <v>867</v>
      </c>
    </row>
    <row r="1143" customFormat="false" ht="15" hidden="false" customHeight="false" outlineLevel="0" collapsed="false">
      <c r="A1143" s="7" t="s">
        <v>1936</v>
      </c>
      <c r="B1143" s="7" t="s">
        <v>1989</v>
      </c>
      <c r="C1143" s="8" t="s">
        <v>1990</v>
      </c>
      <c r="D1143" s="9" t="str">
        <f aca="false">A1143&amp;"|"&amp;B1143</f>
        <v>Louisiana|Jefferson Parish</v>
      </c>
      <c r="E1143" s="10" t="n">
        <v>1162</v>
      </c>
      <c r="F1143" s="10" t="n">
        <v>1686</v>
      </c>
      <c r="G1143" s="10" t="n">
        <v>245</v>
      </c>
      <c r="H1143" s="10" t="n">
        <v>20</v>
      </c>
      <c r="I1143" s="10" t="n">
        <v>657</v>
      </c>
      <c r="J1143" s="10" t="n">
        <v>65246</v>
      </c>
      <c r="K1143" s="11" t="n">
        <v>432484</v>
      </c>
      <c r="L1143" s="12" t="n">
        <f aca="false">IF(COUNT(F1143,G1143)=2,F1143+G1143,"")</f>
        <v>1931</v>
      </c>
      <c r="M1143" s="12" t="n">
        <f aca="false">IF(COUNT(E1143,H1143)=2,E1143+H1143,"")</f>
        <v>1182</v>
      </c>
    </row>
    <row r="1144" customFormat="false" ht="15" hidden="false" customHeight="false" outlineLevel="0" collapsed="false">
      <c r="A1144" s="7" t="s">
        <v>1936</v>
      </c>
      <c r="B1144" s="7" t="s">
        <v>1991</v>
      </c>
      <c r="C1144" s="8" t="s">
        <v>1992</v>
      </c>
      <c r="D1144" s="9" t="str">
        <f aca="false">A1144&amp;"|"&amp;B1144</f>
        <v>Louisiana|LaSalle Parish</v>
      </c>
      <c r="E1144" s="10" t="n">
        <v>576</v>
      </c>
      <c r="F1144" s="10" t="n">
        <v>1123</v>
      </c>
      <c r="G1144" s="10" t="n">
        <v>152</v>
      </c>
      <c r="H1144" s="10" t="n">
        <v>20</v>
      </c>
      <c r="I1144" s="10" t="n">
        <v>693</v>
      </c>
      <c r="J1144" s="10" t="n">
        <v>67077</v>
      </c>
      <c r="K1144" s="11" t="n">
        <v>14804</v>
      </c>
      <c r="L1144" s="12" t="n">
        <f aca="false">IF(COUNT(F1144,G1144)=2,F1144+G1144,"")</f>
        <v>1275</v>
      </c>
      <c r="M1144" s="12" t="n">
        <f aca="false">IF(COUNT(E1144,H1144)=2,E1144+H1144,"")</f>
        <v>596</v>
      </c>
    </row>
    <row r="1145" customFormat="false" ht="15" hidden="false" customHeight="false" outlineLevel="0" collapsed="false">
      <c r="A1145" s="7" t="s">
        <v>1936</v>
      </c>
      <c r="B1145" s="7" t="s">
        <v>1993</v>
      </c>
      <c r="C1145" s="8" t="s">
        <v>1994</v>
      </c>
      <c r="D1145" s="9" t="str">
        <f aca="false">A1145&amp;"|"&amp;B1145</f>
        <v>Louisiana|Lafayette Parish</v>
      </c>
      <c r="E1145" s="10" t="n">
        <v>1022</v>
      </c>
      <c r="F1145" s="10" t="n">
        <v>1542</v>
      </c>
      <c r="G1145" s="10" t="n">
        <v>216</v>
      </c>
      <c r="H1145" s="10" t="n">
        <v>20</v>
      </c>
      <c r="I1145" s="10" t="n">
        <v>686</v>
      </c>
      <c r="J1145" s="10" t="n">
        <v>67660</v>
      </c>
      <c r="K1145" s="11" t="n">
        <v>245075</v>
      </c>
      <c r="L1145" s="12" t="n">
        <f aca="false">IF(COUNT(F1145,G1145)=2,F1145+G1145,"")</f>
        <v>1758</v>
      </c>
      <c r="M1145" s="12" t="n">
        <f aca="false">IF(COUNT(E1145,H1145)=2,E1145+H1145,"")</f>
        <v>1042</v>
      </c>
    </row>
    <row r="1146" customFormat="false" ht="15" hidden="false" customHeight="false" outlineLevel="0" collapsed="false">
      <c r="A1146" s="7" t="s">
        <v>1936</v>
      </c>
      <c r="B1146" s="7" t="s">
        <v>1995</v>
      </c>
      <c r="C1146" s="8" t="s">
        <v>1996</v>
      </c>
      <c r="D1146" s="9" t="str">
        <f aca="false">A1146&amp;"|"&amp;B1146</f>
        <v>Louisiana|Lafourche Parish</v>
      </c>
      <c r="E1146" s="10" t="n">
        <v>933</v>
      </c>
      <c r="F1146" s="10" t="n">
        <v>1473</v>
      </c>
      <c r="G1146" s="10" t="n">
        <v>197</v>
      </c>
      <c r="H1146" s="10" t="n">
        <v>20</v>
      </c>
      <c r="I1146" s="10" t="n">
        <v>650</v>
      </c>
      <c r="J1146" s="10" t="n">
        <v>63439</v>
      </c>
      <c r="K1146" s="11" t="n">
        <v>96670</v>
      </c>
      <c r="L1146" s="12" t="n">
        <f aca="false">IF(COUNT(F1146,G1146)=2,F1146+G1146,"")</f>
        <v>1670</v>
      </c>
      <c r="M1146" s="12" t="n">
        <f aca="false">IF(COUNT(E1146,H1146)=2,E1146+H1146,"")</f>
        <v>953</v>
      </c>
    </row>
    <row r="1147" customFormat="false" ht="15" hidden="false" customHeight="false" outlineLevel="0" collapsed="false">
      <c r="A1147" s="7" t="s">
        <v>1936</v>
      </c>
      <c r="B1147" s="7" t="s">
        <v>1997</v>
      </c>
      <c r="C1147" s="8" t="s">
        <v>1998</v>
      </c>
      <c r="D1147" s="9" t="str">
        <f aca="false">A1147&amp;"|"&amp;B1147</f>
        <v>Louisiana|Lincoln Parish</v>
      </c>
      <c r="E1147" s="10" t="n">
        <v>821</v>
      </c>
      <c r="F1147" s="10" t="n">
        <v>1454</v>
      </c>
      <c r="G1147" s="10" t="n">
        <v>173</v>
      </c>
      <c r="H1147" s="10" t="n">
        <v>20</v>
      </c>
      <c r="I1147" s="10" t="n">
        <v>679</v>
      </c>
      <c r="J1147" s="10" t="n">
        <v>38035</v>
      </c>
      <c r="K1147" s="11" t="n">
        <v>48160</v>
      </c>
      <c r="L1147" s="12" t="n">
        <f aca="false">IF(COUNT(F1147,G1147)=2,F1147+G1147,"")</f>
        <v>1627</v>
      </c>
      <c r="M1147" s="12" t="n">
        <f aca="false">IF(COUNT(E1147,H1147)=2,E1147+H1147,"")</f>
        <v>841</v>
      </c>
    </row>
    <row r="1148" customFormat="false" ht="15" hidden="false" customHeight="false" outlineLevel="0" collapsed="false">
      <c r="A1148" s="7" t="s">
        <v>1936</v>
      </c>
      <c r="B1148" s="7" t="s">
        <v>1999</v>
      </c>
      <c r="C1148" s="8" t="s">
        <v>2000</v>
      </c>
      <c r="D1148" s="9" t="str">
        <f aca="false">A1148&amp;"|"&amp;B1148</f>
        <v>Louisiana|Livingston Parish</v>
      </c>
      <c r="E1148" s="10" t="n">
        <v>1102</v>
      </c>
      <c r="F1148" s="10" t="n">
        <v>1552</v>
      </c>
      <c r="G1148" s="10" t="n">
        <v>233</v>
      </c>
      <c r="H1148" s="10" t="n">
        <v>20</v>
      </c>
      <c r="I1148" s="10" t="n">
        <v>686</v>
      </c>
      <c r="J1148" s="10" t="n">
        <v>78617</v>
      </c>
      <c r="K1148" s="11" t="n">
        <v>145583</v>
      </c>
      <c r="L1148" s="12" t="n">
        <f aca="false">IF(COUNT(F1148,G1148)=2,F1148+G1148,"")</f>
        <v>1785</v>
      </c>
      <c r="M1148" s="12" t="n">
        <f aca="false">IF(COUNT(E1148,H1148)=2,E1148+H1148,"")</f>
        <v>1122</v>
      </c>
    </row>
    <row r="1149" customFormat="false" ht="15" hidden="false" customHeight="false" outlineLevel="0" collapsed="false">
      <c r="A1149" s="7" t="s">
        <v>1936</v>
      </c>
      <c r="B1149" s="7" t="s">
        <v>2001</v>
      </c>
      <c r="C1149" s="8" t="s">
        <v>2002</v>
      </c>
      <c r="D1149" s="9" t="str">
        <f aca="false">A1149&amp;"|"&amp;B1149</f>
        <v>Louisiana|Madison Parish</v>
      </c>
      <c r="E1149" s="10" t="n">
        <v>625</v>
      </c>
      <c r="F1149" s="10" t="n">
        <v>1276</v>
      </c>
      <c r="G1149" s="10" t="n">
        <v>152</v>
      </c>
      <c r="H1149" s="10" t="n">
        <v>20</v>
      </c>
      <c r="I1149" s="10" t="n">
        <v>563</v>
      </c>
      <c r="J1149" s="10" t="n">
        <v>37267</v>
      </c>
      <c r="K1149" s="11" t="n">
        <v>9757</v>
      </c>
      <c r="L1149" s="12" t="n">
        <f aca="false">IF(COUNT(F1149,G1149)=2,F1149+G1149,"")</f>
        <v>1428</v>
      </c>
      <c r="M1149" s="12" t="n">
        <f aca="false">IF(COUNT(E1149,H1149)=2,E1149+H1149,"")</f>
        <v>645</v>
      </c>
    </row>
    <row r="1150" customFormat="false" ht="15" hidden="false" customHeight="false" outlineLevel="0" collapsed="false">
      <c r="A1150" s="7" t="s">
        <v>1936</v>
      </c>
      <c r="B1150" s="7" t="s">
        <v>2003</v>
      </c>
      <c r="C1150" s="8" t="s">
        <v>2004</v>
      </c>
      <c r="D1150" s="9" t="str">
        <f aca="false">A1150&amp;"|"&amp;B1150</f>
        <v>Louisiana|Morehouse Parish</v>
      </c>
      <c r="E1150" s="10" t="n">
        <v>795</v>
      </c>
      <c r="F1150" s="10" t="n">
        <v>1153</v>
      </c>
      <c r="G1150" s="10" t="n">
        <v>168</v>
      </c>
      <c r="H1150" s="10" t="n">
        <v>20</v>
      </c>
      <c r="I1150" s="10" t="n">
        <v>563</v>
      </c>
      <c r="J1150" s="10" t="n">
        <v>36981</v>
      </c>
      <c r="K1150" s="11" t="n">
        <v>24967</v>
      </c>
      <c r="L1150" s="12" t="n">
        <f aca="false">IF(COUNT(F1150,G1150)=2,F1150+G1150,"")</f>
        <v>1321</v>
      </c>
      <c r="M1150" s="12" t="n">
        <f aca="false">IF(COUNT(E1150,H1150)=2,E1150+H1150,"")</f>
        <v>815</v>
      </c>
    </row>
    <row r="1151" customFormat="false" ht="15" hidden="false" customHeight="false" outlineLevel="0" collapsed="false">
      <c r="A1151" s="7" t="s">
        <v>1936</v>
      </c>
      <c r="B1151" s="7" t="s">
        <v>2005</v>
      </c>
      <c r="C1151" s="8" t="s">
        <v>2006</v>
      </c>
      <c r="D1151" s="9" t="str">
        <f aca="false">A1151&amp;"|"&amp;B1151</f>
        <v>Louisiana|Natchitoches Parish</v>
      </c>
      <c r="E1151" s="10" t="n">
        <v>767</v>
      </c>
      <c r="F1151" s="10" t="n">
        <v>1368</v>
      </c>
      <c r="G1151" s="10" t="n">
        <v>162</v>
      </c>
      <c r="H1151" s="10" t="n">
        <v>20</v>
      </c>
      <c r="I1151" s="10" t="n">
        <v>680</v>
      </c>
      <c r="J1151" s="10" t="n">
        <v>46798</v>
      </c>
      <c r="K1151" s="11" t="n">
        <v>37047</v>
      </c>
      <c r="L1151" s="12" t="n">
        <f aca="false">IF(COUNT(F1151,G1151)=2,F1151+G1151,"")</f>
        <v>1530</v>
      </c>
      <c r="M1151" s="12" t="n">
        <f aca="false">IF(COUNT(E1151,H1151)=2,E1151+H1151,"")</f>
        <v>787</v>
      </c>
    </row>
    <row r="1152" customFormat="false" ht="15" hidden="false" customHeight="false" outlineLevel="0" collapsed="false">
      <c r="A1152" s="7" t="s">
        <v>1936</v>
      </c>
      <c r="B1152" s="7" t="s">
        <v>2007</v>
      </c>
      <c r="C1152" s="8" t="s">
        <v>2008</v>
      </c>
      <c r="D1152" s="9" t="str">
        <f aca="false">A1152&amp;"|"&amp;B1152</f>
        <v>Louisiana|Orleans Parish</v>
      </c>
      <c r="E1152" s="10" t="n">
        <v>1211</v>
      </c>
      <c r="F1152" s="10" t="n">
        <v>2072</v>
      </c>
      <c r="G1152" s="10" t="n">
        <v>256</v>
      </c>
      <c r="H1152" s="10" t="n">
        <v>20</v>
      </c>
      <c r="I1152" s="10" t="n">
        <v>657</v>
      </c>
      <c r="J1152" s="10" t="n">
        <v>55339</v>
      </c>
      <c r="K1152" s="11" t="n">
        <v>376035</v>
      </c>
      <c r="L1152" s="12" t="n">
        <f aca="false">IF(COUNT(F1152,G1152)=2,F1152+G1152,"")</f>
        <v>2328</v>
      </c>
      <c r="M1152" s="12" t="n">
        <f aca="false">IF(COUNT(E1152,H1152)=2,E1152+H1152,"")</f>
        <v>1231</v>
      </c>
    </row>
    <row r="1153" customFormat="false" ht="15" hidden="false" customHeight="false" outlineLevel="0" collapsed="false">
      <c r="A1153" s="7" t="s">
        <v>1936</v>
      </c>
      <c r="B1153" s="7" t="s">
        <v>2009</v>
      </c>
      <c r="C1153" s="8" t="s">
        <v>2010</v>
      </c>
      <c r="D1153" s="9" t="str">
        <f aca="false">A1153&amp;"|"&amp;B1153</f>
        <v>Louisiana|Ouachita Parish</v>
      </c>
      <c r="E1153" s="10" t="n">
        <v>923</v>
      </c>
      <c r="F1153" s="10" t="n">
        <v>1415</v>
      </c>
      <c r="G1153" s="10" t="n">
        <v>195</v>
      </c>
      <c r="H1153" s="10" t="n">
        <v>20</v>
      </c>
      <c r="I1153" s="10" t="n">
        <v>679</v>
      </c>
      <c r="J1153" s="10" t="n">
        <v>51241</v>
      </c>
      <c r="K1153" s="11" t="n">
        <v>158916</v>
      </c>
      <c r="L1153" s="12" t="n">
        <f aca="false">IF(COUNT(F1153,G1153)=2,F1153+G1153,"")</f>
        <v>1610</v>
      </c>
      <c r="M1153" s="12" t="n">
        <f aca="false">IF(COUNT(E1153,H1153)=2,E1153+H1153,"")</f>
        <v>943</v>
      </c>
    </row>
    <row r="1154" customFormat="false" ht="15" hidden="false" customHeight="false" outlineLevel="0" collapsed="false">
      <c r="A1154" s="7" t="s">
        <v>1936</v>
      </c>
      <c r="B1154" s="7" t="s">
        <v>2011</v>
      </c>
      <c r="C1154" s="8" t="s">
        <v>2012</v>
      </c>
      <c r="D1154" s="9" t="str">
        <f aca="false">A1154&amp;"|"&amp;B1154</f>
        <v>Louisiana|Plaquemines Parish</v>
      </c>
      <c r="E1154" s="10" t="n">
        <v>1611</v>
      </c>
      <c r="F1154" s="10" t="n">
        <v>2060</v>
      </c>
      <c r="G1154" s="10" t="n">
        <v>326</v>
      </c>
      <c r="H1154" s="10" t="n">
        <v>20</v>
      </c>
      <c r="I1154" s="10" t="n">
        <v>657</v>
      </c>
      <c r="J1154" s="10" t="n">
        <v>82874</v>
      </c>
      <c r="K1154" s="11" t="n">
        <v>23070</v>
      </c>
      <c r="L1154" s="12" t="n">
        <f aca="false">IF(COUNT(F1154,G1154)=2,F1154+G1154,"")</f>
        <v>2386</v>
      </c>
      <c r="M1154" s="12" t="n">
        <f aca="false">IF(COUNT(E1154,H1154)=2,E1154+H1154,"")</f>
        <v>1631</v>
      </c>
    </row>
    <row r="1155" customFormat="false" ht="15" hidden="false" customHeight="false" outlineLevel="0" collapsed="false">
      <c r="A1155" s="7" t="s">
        <v>1936</v>
      </c>
      <c r="B1155" s="7" t="s">
        <v>2013</v>
      </c>
      <c r="C1155" s="8" t="s">
        <v>2014</v>
      </c>
      <c r="D1155" s="9" t="str">
        <f aca="false">A1155&amp;"|"&amp;B1155</f>
        <v>Louisiana|Pointe Coupee Parish</v>
      </c>
      <c r="E1155" s="10" t="n">
        <v>794</v>
      </c>
      <c r="F1155" s="10" t="n">
        <v>1414</v>
      </c>
      <c r="G1155" s="10" t="n">
        <v>168</v>
      </c>
      <c r="H1155" s="10" t="n">
        <v>20</v>
      </c>
      <c r="I1155" s="10" t="n">
        <v>520</v>
      </c>
      <c r="J1155" s="10" t="n">
        <v>59351</v>
      </c>
      <c r="K1155" s="11" t="n">
        <v>20438</v>
      </c>
      <c r="L1155" s="12" t="n">
        <f aca="false">IF(COUNT(F1155,G1155)=2,F1155+G1155,"")</f>
        <v>1582</v>
      </c>
      <c r="M1155" s="12" t="n">
        <f aca="false">IF(COUNT(E1155,H1155)=2,E1155+H1155,"")</f>
        <v>814</v>
      </c>
    </row>
    <row r="1156" customFormat="false" ht="15" hidden="false" customHeight="false" outlineLevel="0" collapsed="false">
      <c r="A1156" s="7" t="s">
        <v>1936</v>
      </c>
      <c r="B1156" s="7" t="s">
        <v>2015</v>
      </c>
      <c r="C1156" s="8" t="s">
        <v>2016</v>
      </c>
      <c r="D1156" s="9" t="str">
        <f aca="false">A1156&amp;"|"&amp;B1156</f>
        <v>Louisiana|Rapides Parish</v>
      </c>
      <c r="E1156" s="10" t="n">
        <v>942</v>
      </c>
      <c r="F1156" s="10" t="n">
        <v>1445</v>
      </c>
      <c r="G1156" s="10" t="n">
        <v>199</v>
      </c>
      <c r="H1156" s="10" t="n">
        <v>20</v>
      </c>
      <c r="I1156" s="10" t="n">
        <v>679</v>
      </c>
      <c r="J1156" s="10" t="n">
        <v>55946</v>
      </c>
      <c r="K1156" s="11" t="n">
        <v>128470</v>
      </c>
      <c r="L1156" s="12" t="n">
        <f aca="false">IF(COUNT(F1156,G1156)=2,F1156+G1156,"")</f>
        <v>1644</v>
      </c>
      <c r="M1156" s="12" t="n">
        <f aca="false">IF(COUNT(E1156,H1156)=2,E1156+H1156,"")</f>
        <v>962</v>
      </c>
    </row>
    <row r="1157" customFormat="false" ht="15" hidden="false" customHeight="false" outlineLevel="0" collapsed="false">
      <c r="A1157" s="7" t="s">
        <v>1936</v>
      </c>
      <c r="B1157" s="7" t="s">
        <v>2017</v>
      </c>
      <c r="C1157" s="8" t="s">
        <v>2018</v>
      </c>
      <c r="D1157" s="9" t="str">
        <f aca="false">A1157&amp;"|"&amp;B1157</f>
        <v>Louisiana|Red River Parish</v>
      </c>
      <c r="E1157" s="10" t="n">
        <v>731</v>
      </c>
      <c r="F1157" s="10" t="n">
        <v>1104</v>
      </c>
      <c r="G1157" s="10" t="n">
        <v>154</v>
      </c>
      <c r="H1157" s="10" t="n">
        <v>20</v>
      </c>
      <c r="I1157" s="10" t="n">
        <v>571</v>
      </c>
      <c r="J1157" s="10" t="n">
        <v>44539</v>
      </c>
      <c r="K1157" s="11" t="n">
        <v>7529</v>
      </c>
      <c r="L1157" s="12" t="n">
        <f aca="false">IF(COUNT(F1157,G1157)=2,F1157+G1157,"")</f>
        <v>1258</v>
      </c>
      <c r="M1157" s="12" t="n">
        <f aca="false">IF(COUNT(E1157,H1157)=2,E1157+H1157,"")</f>
        <v>751</v>
      </c>
    </row>
    <row r="1158" customFormat="false" ht="15" hidden="false" customHeight="false" outlineLevel="0" collapsed="false">
      <c r="A1158" s="7" t="s">
        <v>1936</v>
      </c>
      <c r="B1158" s="7" t="s">
        <v>2019</v>
      </c>
      <c r="C1158" s="8" t="s">
        <v>2020</v>
      </c>
      <c r="D1158" s="9" t="str">
        <f aca="false">A1158&amp;"|"&amp;B1158</f>
        <v>Louisiana|Richland Parish</v>
      </c>
      <c r="E1158" s="10" t="n">
        <v>836</v>
      </c>
      <c r="F1158" s="10" t="n">
        <v>1188</v>
      </c>
      <c r="G1158" s="10" t="n">
        <v>176</v>
      </c>
      <c r="H1158" s="10" t="n">
        <v>20</v>
      </c>
      <c r="I1158" s="10" t="n">
        <v>563</v>
      </c>
      <c r="J1158" s="10" t="n">
        <v>52960</v>
      </c>
      <c r="K1158" s="11" t="n">
        <v>19908</v>
      </c>
      <c r="L1158" s="12" t="n">
        <f aca="false">IF(COUNT(F1158,G1158)=2,F1158+G1158,"")</f>
        <v>1364</v>
      </c>
      <c r="M1158" s="12" t="n">
        <f aca="false">IF(COUNT(E1158,H1158)=2,E1158+H1158,"")</f>
        <v>856</v>
      </c>
    </row>
    <row r="1159" customFormat="false" ht="15" hidden="false" customHeight="false" outlineLevel="0" collapsed="false">
      <c r="A1159" s="7" t="s">
        <v>1936</v>
      </c>
      <c r="B1159" s="7" t="s">
        <v>2021</v>
      </c>
      <c r="C1159" s="8" t="s">
        <v>2022</v>
      </c>
      <c r="D1159" s="9" t="str">
        <f aca="false">A1159&amp;"|"&amp;B1159</f>
        <v>Louisiana|Sabine Parish</v>
      </c>
      <c r="E1159" s="10" t="n">
        <v>664</v>
      </c>
      <c r="F1159" s="10" t="n">
        <v>1260</v>
      </c>
      <c r="G1159" s="10" t="n">
        <v>152</v>
      </c>
      <c r="H1159" s="10" t="n">
        <v>20</v>
      </c>
      <c r="I1159" s="10" t="n">
        <v>571</v>
      </c>
      <c r="J1159" s="10" t="n">
        <v>52047</v>
      </c>
      <c r="K1159" s="11" t="n">
        <v>22085</v>
      </c>
      <c r="L1159" s="12" t="n">
        <f aca="false">IF(COUNT(F1159,G1159)=2,F1159+G1159,"")</f>
        <v>1412</v>
      </c>
      <c r="M1159" s="12" t="n">
        <f aca="false">IF(COUNT(E1159,H1159)=2,E1159+H1159,"")</f>
        <v>684</v>
      </c>
    </row>
    <row r="1160" customFormat="false" ht="15" hidden="false" customHeight="false" outlineLevel="0" collapsed="false">
      <c r="A1160" s="7" t="s">
        <v>1936</v>
      </c>
      <c r="B1160" s="7" t="s">
        <v>2023</v>
      </c>
      <c r="C1160" s="8" t="s">
        <v>2024</v>
      </c>
      <c r="D1160" s="9" t="str">
        <f aca="false">A1160&amp;"|"&amp;B1160</f>
        <v>Louisiana|St. Bernard Parish</v>
      </c>
      <c r="E1160" s="10" t="n">
        <v>1083</v>
      </c>
      <c r="F1160" s="10" t="n">
        <v>1276</v>
      </c>
      <c r="G1160" s="10" t="n">
        <v>229</v>
      </c>
      <c r="H1160" s="10" t="n">
        <v>20</v>
      </c>
      <c r="I1160" s="10" t="n">
        <v>657</v>
      </c>
      <c r="J1160" s="10" t="n">
        <v>57638</v>
      </c>
      <c r="K1160" s="11" t="n">
        <v>44172</v>
      </c>
      <c r="L1160" s="12" t="n">
        <f aca="false">IF(COUNT(F1160,G1160)=2,F1160+G1160,"")</f>
        <v>1505</v>
      </c>
      <c r="M1160" s="12" t="n">
        <f aca="false">IF(COUNT(E1160,H1160)=2,E1160+H1160,"")</f>
        <v>1103</v>
      </c>
    </row>
    <row r="1161" customFormat="false" ht="15" hidden="false" customHeight="false" outlineLevel="0" collapsed="false">
      <c r="A1161" s="7" t="s">
        <v>1936</v>
      </c>
      <c r="B1161" s="7" t="s">
        <v>2025</v>
      </c>
      <c r="C1161" s="8" t="s">
        <v>2026</v>
      </c>
      <c r="D1161" s="9" t="str">
        <f aca="false">A1161&amp;"|"&amp;B1161</f>
        <v>Louisiana|St. Charles Parish</v>
      </c>
      <c r="E1161" s="10" t="n">
        <v>1144</v>
      </c>
      <c r="F1161" s="10" t="n">
        <v>1784</v>
      </c>
      <c r="G1161" s="10" t="n">
        <v>241</v>
      </c>
      <c r="H1161" s="10" t="n">
        <v>20</v>
      </c>
      <c r="I1161" s="10" t="n">
        <v>650</v>
      </c>
      <c r="J1161" s="10" t="n">
        <v>82172</v>
      </c>
      <c r="K1161" s="11" t="n">
        <v>51863</v>
      </c>
      <c r="L1161" s="12" t="n">
        <f aca="false">IF(COUNT(F1161,G1161)=2,F1161+G1161,"")</f>
        <v>2025</v>
      </c>
      <c r="M1161" s="12" t="n">
        <f aca="false">IF(COUNT(E1161,H1161)=2,E1161+H1161,"")</f>
        <v>1164</v>
      </c>
    </row>
    <row r="1162" customFormat="false" ht="15" hidden="false" customHeight="false" outlineLevel="0" collapsed="false">
      <c r="A1162" s="7" t="s">
        <v>1936</v>
      </c>
      <c r="B1162" s="7" t="s">
        <v>2027</v>
      </c>
      <c r="C1162" s="8" t="s">
        <v>2028</v>
      </c>
      <c r="D1162" s="9" t="str">
        <f aca="false">A1162&amp;"|"&amp;B1162</f>
        <v>Louisiana|St. Helena Parish</v>
      </c>
      <c r="E1162" s="10" t="n">
        <v>802</v>
      </c>
      <c r="F1162" s="10" t="n">
        <v>1052</v>
      </c>
      <c r="G1162" s="10" t="n">
        <v>169</v>
      </c>
      <c r="H1162" s="10" t="n">
        <v>20</v>
      </c>
      <c r="I1162" s="10" t="n">
        <v>578</v>
      </c>
      <c r="J1162" s="10" t="n">
        <v>50193</v>
      </c>
      <c r="K1162" s="11" t="n">
        <v>10849</v>
      </c>
      <c r="L1162" s="12" t="n">
        <f aca="false">IF(COUNT(F1162,G1162)=2,F1162+G1162,"")</f>
        <v>1221</v>
      </c>
      <c r="M1162" s="12" t="n">
        <f aca="false">IF(COUNT(E1162,H1162)=2,E1162+H1162,"")</f>
        <v>822</v>
      </c>
    </row>
    <row r="1163" customFormat="false" ht="15" hidden="false" customHeight="false" outlineLevel="0" collapsed="false">
      <c r="A1163" s="7" t="s">
        <v>1936</v>
      </c>
      <c r="B1163" s="7" t="s">
        <v>2029</v>
      </c>
      <c r="C1163" s="8" t="s">
        <v>2030</v>
      </c>
      <c r="D1163" s="9" t="str">
        <f aca="false">A1163&amp;"|"&amp;B1163</f>
        <v>Louisiana|St. James Parish</v>
      </c>
      <c r="E1163" s="10" t="n">
        <v>821</v>
      </c>
      <c r="F1163" s="10" t="n">
        <v>1495</v>
      </c>
      <c r="G1163" s="10" t="n">
        <v>173</v>
      </c>
      <c r="H1163" s="10" t="n">
        <v>20</v>
      </c>
      <c r="I1163" s="10" t="n">
        <v>650</v>
      </c>
      <c r="J1163" s="10" t="n">
        <v>64536</v>
      </c>
      <c r="K1163" s="11" t="n">
        <v>19797</v>
      </c>
      <c r="L1163" s="12" t="n">
        <f aca="false">IF(COUNT(F1163,G1163)=2,F1163+G1163,"")</f>
        <v>1668</v>
      </c>
      <c r="M1163" s="12" t="n">
        <f aca="false">IF(COUNT(E1163,H1163)=2,E1163+H1163,"")</f>
        <v>841</v>
      </c>
    </row>
    <row r="1164" customFormat="false" ht="15" hidden="false" customHeight="false" outlineLevel="0" collapsed="false">
      <c r="A1164" s="7" t="s">
        <v>1936</v>
      </c>
      <c r="B1164" s="7" t="s">
        <v>2031</v>
      </c>
      <c r="C1164" s="8" t="s">
        <v>2032</v>
      </c>
      <c r="D1164" s="9" t="str">
        <f aca="false">A1164&amp;"|"&amp;B1164</f>
        <v>Louisiana|St. John the Baptist Parish</v>
      </c>
      <c r="E1164" s="10" t="n">
        <v>1118</v>
      </c>
      <c r="F1164" s="10" t="n">
        <v>1465</v>
      </c>
      <c r="G1164" s="10" t="n">
        <v>236</v>
      </c>
      <c r="H1164" s="10" t="n">
        <v>20</v>
      </c>
      <c r="I1164" s="10" t="n">
        <v>650</v>
      </c>
      <c r="J1164" s="10" t="n">
        <v>67418</v>
      </c>
      <c r="K1164" s="11" t="n">
        <v>41342</v>
      </c>
      <c r="L1164" s="12" t="n">
        <f aca="false">IF(COUNT(F1164,G1164)=2,F1164+G1164,"")</f>
        <v>1701</v>
      </c>
      <c r="M1164" s="12" t="n">
        <f aca="false">IF(COUNT(E1164,H1164)=2,E1164+H1164,"")</f>
        <v>1138</v>
      </c>
    </row>
    <row r="1165" customFormat="false" ht="15" hidden="false" customHeight="false" outlineLevel="0" collapsed="false">
      <c r="A1165" s="7" t="s">
        <v>1936</v>
      </c>
      <c r="B1165" s="7" t="s">
        <v>2033</v>
      </c>
      <c r="C1165" s="8" t="s">
        <v>2034</v>
      </c>
      <c r="D1165" s="9" t="str">
        <f aca="false">A1165&amp;"|"&amp;B1165</f>
        <v>Louisiana|St. Landry Parish</v>
      </c>
      <c r="E1165" s="10" t="n">
        <v>742</v>
      </c>
      <c r="F1165" s="10" t="n">
        <v>1213</v>
      </c>
      <c r="G1165" s="10" t="n">
        <v>157</v>
      </c>
      <c r="H1165" s="10" t="n">
        <v>20</v>
      </c>
      <c r="I1165" s="10" t="n">
        <v>572</v>
      </c>
      <c r="J1165" s="10" t="n">
        <v>45637</v>
      </c>
      <c r="K1165" s="11" t="n">
        <v>82128</v>
      </c>
      <c r="L1165" s="12" t="n">
        <f aca="false">IF(COUNT(F1165,G1165)=2,F1165+G1165,"")</f>
        <v>1370</v>
      </c>
      <c r="M1165" s="12" t="n">
        <f aca="false">IF(COUNT(E1165,H1165)=2,E1165+H1165,"")</f>
        <v>762</v>
      </c>
    </row>
    <row r="1166" customFormat="false" ht="15" hidden="false" customHeight="false" outlineLevel="0" collapsed="false">
      <c r="A1166" s="7" t="s">
        <v>1936</v>
      </c>
      <c r="B1166" s="7" t="s">
        <v>2035</v>
      </c>
      <c r="C1166" s="8" t="s">
        <v>2036</v>
      </c>
      <c r="D1166" s="9" t="str">
        <f aca="false">A1166&amp;"|"&amp;B1166</f>
        <v>Louisiana|St. Martin Parish</v>
      </c>
      <c r="E1166" s="10" t="n">
        <v>865</v>
      </c>
      <c r="F1166" s="10" t="n">
        <v>1405</v>
      </c>
      <c r="G1166" s="10" t="n">
        <v>183</v>
      </c>
      <c r="H1166" s="10" t="n">
        <v>20</v>
      </c>
      <c r="I1166" s="10" t="n">
        <v>686</v>
      </c>
      <c r="J1166" s="10" t="n">
        <v>53394</v>
      </c>
      <c r="K1166" s="11" t="n">
        <v>51559</v>
      </c>
      <c r="L1166" s="12" t="n">
        <f aca="false">IF(COUNT(F1166,G1166)=2,F1166+G1166,"")</f>
        <v>1588</v>
      </c>
      <c r="M1166" s="12" t="n">
        <f aca="false">IF(COUNT(E1166,H1166)=2,E1166+H1166,"")</f>
        <v>885</v>
      </c>
    </row>
    <row r="1167" customFormat="false" ht="15" hidden="false" customHeight="false" outlineLevel="0" collapsed="false">
      <c r="A1167" s="7" t="s">
        <v>1936</v>
      </c>
      <c r="B1167" s="7" t="s">
        <v>2037</v>
      </c>
      <c r="C1167" s="8" t="s">
        <v>2038</v>
      </c>
      <c r="D1167" s="9" t="str">
        <f aca="false">A1167&amp;"|"&amp;B1167</f>
        <v>Louisiana|St. Mary Parish</v>
      </c>
      <c r="E1167" s="10" t="n">
        <v>839</v>
      </c>
      <c r="F1167" s="10" t="n">
        <v>1333</v>
      </c>
      <c r="G1167" s="10" t="n">
        <v>177</v>
      </c>
      <c r="H1167" s="10" t="n">
        <v>20</v>
      </c>
      <c r="I1167" s="10" t="n">
        <v>572</v>
      </c>
      <c r="J1167" s="10" t="n">
        <v>51768</v>
      </c>
      <c r="K1167" s="11" t="n">
        <v>48455</v>
      </c>
      <c r="L1167" s="12" t="n">
        <f aca="false">IF(COUNT(F1167,G1167)=2,F1167+G1167,"")</f>
        <v>1510</v>
      </c>
      <c r="M1167" s="12" t="n">
        <f aca="false">IF(COUNT(E1167,H1167)=2,E1167+H1167,"")</f>
        <v>859</v>
      </c>
    </row>
    <row r="1168" customFormat="false" ht="15" hidden="false" customHeight="false" outlineLevel="0" collapsed="false">
      <c r="A1168" s="7" t="s">
        <v>1936</v>
      </c>
      <c r="B1168" s="7" t="s">
        <v>2039</v>
      </c>
      <c r="C1168" s="8" t="s">
        <v>2040</v>
      </c>
      <c r="D1168" s="9" t="str">
        <f aca="false">A1168&amp;"|"&amp;B1168</f>
        <v>Louisiana|St. Tammany Parish</v>
      </c>
      <c r="E1168" s="10" t="n">
        <v>1305</v>
      </c>
      <c r="F1168" s="10" t="n">
        <v>1759</v>
      </c>
      <c r="G1168" s="10" t="n">
        <v>275</v>
      </c>
      <c r="H1168" s="10" t="n">
        <v>20</v>
      </c>
      <c r="I1168" s="10" t="n">
        <v>686</v>
      </c>
      <c r="J1168" s="10" t="n">
        <v>79277</v>
      </c>
      <c r="K1168" s="11" t="n">
        <v>269331</v>
      </c>
      <c r="L1168" s="12" t="n">
        <f aca="false">IF(COUNT(F1168,G1168)=2,F1168+G1168,"")</f>
        <v>2034</v>
      </c>
      <c r="M1168" s="12" t="n">
        <f aca="false">IF(COUNT(E1168,H1168)=2,E1168+H1168,"")</f>
        <v>1325</v>
      </c>
    </row>
    <row r="1169" customFormat="false" ht="15" hidden="false" customHeight="false" outlineLevel="0" collapsed="false">
      <c r="A1169" s="7" t="s">
        <v>1936</v>
      </c>
      <c r="B1169" s="7" t="s">
        <v>2041</v>
      </c>
      <c r="C1169" s="8" t="s">
        <v>2042</v>
      </c>
      <c r="D1169" s="9" t="str">
        <f aca="false">A1169&amp;"|"&amp;B1169</f>
        <v>Louisiana|Tangipahoa Parish</v>
      </c>
      <c r="E1169" s="10" t="n">
        <v>974</v>
      </c>
      <c r="F1169" s="10" t="n">
        <v>1411</v>
      </c>
      <c r="G1169" s="10" t="n">
        <v>206</v>
      </c>
      <c r="H1169" s="10" t="n">
        <v>20</v>
      </c>
      <c r="I1169" s="10" t="n">
        <v>686</v>
      </c>
      <c r="J1169" s="10" t="n">
        <v>57256</v>
      </c>
      <c r="K1169" s="11" t="n">
        <v>135218</v>
      </c>
      <c r="L1169" s="12" t="n">
        <f aca="false">IF(COUNT(F1169,G1169)=2,F1169+G1169,"")</f>
        <v>1617</v>
      </c>
      <c r="M1169" s="12" t="n">
        <f aca="false">IF(COUNT(E1169,H1169)=2,E1169+H1169,"")</f>
        <v>994</v>
      </c>
    </row>
    <row r="1170" customFormat="false" ht="15" hidden="false" customHeight="false" outlineLevel="0" collapsed="false">
      <c r="A1170" s="7" t="s">
        <v>1936</v>
      </c>
      <c r="B1170" s="7" t="s">
        <v>2043</v>
      </c>
      <c r="C1170" s="8" t="s">
        <v>2044</v>
      </c>
      <c r="D1170" s="9" t="str">
        <f aca="false">A1170&amp;"|"&amp;B1170</f>
        <v>Louisiana|Tensas Parish</v>
      </c>
      <c r="E1170" s="10" t="n">
        <v>613</v>
      </c>
      <c r="F1170" s="10" t="n">
        <v>953</v>
      </c>
      <c r="G1170" s="10" t="n">
        <v>152</v>
      </c>
      <c r="H1170" s="10" t="n">
        <v>20</v>
      </c>
      <c r="I1170" s="10" t="n">
        <v>563</v>
      </c>
      <c r="J1170" s="10" t="n">
        <v>36074</v>
      </c>
      <c r="K1170" s="11" t="n">
        <v>3992</v>
      </c>
      <c r="L1170" s="12" t="n">
        <f aca="false">IF(COUNT(F1170,G1170)=2,F1170+G1170,"")</f>
        <v>1105</v>
      </c>
      <c r="M1170" s="12" t="n">
        <f aca="false">IF(COUNT(E1170,H1170)=2,E1170+H1170,"")</f>
        <v>633</v>
      </c>
    </row>
    <row r="1171" customFormat="false" ht="15" hidden="false" customHeight="false" outlineLevel="0" collapsed="false">
      <c r="A1171" s="7" t="s">
        <v>1936</v>
      </c>
      <c r="B1171" s="7" t="s">
        <v>2045</v>
      </c>
      <c r="C1171" s="8" t="s">
        <v>2046</v>
      </c>
      <c r="D1171" s="9" t="str">
        <f aca="false">A1171&amp;"|"&amp;B1171</f>
        <v>Louisiana|Terrebonne Parish</v>
      </c>
      <c r="E1171" s="10" t="n">
        <v>1010</v>
      </c>
      <c r="F1171" s="10" t="n">
        <v>1536</v>
      </c>
      <c r="G1171" s="10" t="n">
        <v>213</v>
      </c>
      <c r="H1171" s="10" t="n">
        <v>20</v>
      </c>
      <c r="I1171" s="10" t="n">
        <v>650</v>
      </c>
      <c r="J1171" s="10" t="n">
        <v>64819</v>
      </c>
      <c r="K1171" s="11" t="n">
        <v>107362</v>
      </c>
      <c r="L1171" s="12" t="n">
        <f aca="false">IF(COUNT(F1171,G1171)=2,F1171+G1171,"")</f>
        <v>1749</v>
      </c>
      <c r="M1171" s="12" t="n">
        <f aca="false">IF(COUNT(E1171,H1171)=2,E1171+H1171,"")</f>
        <v>1030</v>
      </c>
    </row>
    <row r="1172" customFormat="false" ht="15" hidden="false" customHeight="false" outlineLevel="0" collapsed="false">
      <c r="A1172" s="7" t="s">
        <v>1936</v>
      </c>
      <c r="B1172" s="7" t="s">
        <v>2047</v>
      </c>
      <c r="C1172" s="8" t="s">
        <v>2048</v>
      </c>
      <c r="D1172" s="9" t="str">
        <f aca="false">A1172&amp;"|"&amp;B1172</f>
        <v>Louisiana|Union Parish</v>
      </c>
      <c r="E1172" s="10" t="n">
        <v>758</v>
      </c>
      <c r="F1172" s="10" t="n">
        <v>1227</v>
      </c>
      <c r="G1172" s="10" t="n">
        <v>160</v>
      </c>
      <c r="H1172" s="10" t="n">
        <v>20</v>
      </c>
      <c r="I1172" s="10" t="n">
        <v>563</v>
      </c>
      <c r="J1172" s="10" t="n">
        <v>45743</v>
      </c>
      <c r="K1172" s="11" t="n">
        <v>20914</v>
      </c>
      <c r="L1172" s="12" t="n">
        <f aca="false">IF(COUNT(F1172,G1172)=2,F1172+G1172,"")</f>
        <v>1387</v>
      </c>
      <c r="M1172" s="12" t="n">
        <f aca="false">IF(COUNT(E1172,H1172)=2,E1172+H1172,"")</f>
        <v>778</v>
      </c>
    </row>
    <row r="1173" customFormat="false" ht="15" hidden="false" customHeight="false" outlineLevel="0" collapsed="false">
      <c r="A1173" s="7" t="s">
        <v>1936</v>
      </c>
      <c r="B1173" s="7" t="s">
        <v>2049</v>
      </c>
      <c r="C1173" s="8" t="s">
        <v>2050</v>
      </c>
      <c r="D1173" s="9" t="str">
        <f aca="false">A1173&amp;"|"&amp;B1173</f>
        <v>Louisiana|Vermilion Parish</v>
      </c>
      <c r="E1173" s="10" t="n">
        <v>802</v>
      </c>
      <c r="F1173" s="10" t="n">
        <v>1367</v>
      </c>
      <c r="G1173" s="10" t="n">
        <v>169</v>
      </c>
      <c r="H1173" s="10" t="n">
        <v>20</v>
      </c>
      <c r="I1173" s="10" t="n">
        <v>572</v>
      </c>
      <c r="J1173" s="10" t="n">
        <v>57537</v>
      </c>
      <c r="K1173" s="11" t="n">
        <v>57031</v>
      </c>
      <c r="L1173" s="12" t="n">
        <f aca="false">IF(COUNT(F1173,G1173)=2,F1173+G1173,"")</f>
        <v>1536</v>
      </c>
      <c r="M1173" s="12" t="n">
        <f aca="false">IF(COUNT(E1173,H1173)=2,E1173+H1173,"")</f>
        <v>822</v>
      </c>
    </row>
    <row r="1174" customFormat="false" ht="15" hidden="false" customHeight="false" outlineLevel="0" collapsed="false">
      <c r="A1174" s="7" t="s">
        <v>1936</v>
      </c>
      <c r="B1174" s="7" t="s">
        <v>2051</v>
      </c>
      <c r="C1174" s="8" t="s">
        <v>2052</v>
      </c>
      <c r="D1174" s="9" t="str">
        <f aca="false">A1174&amp;"|"&amp;B1174</f>
        <v>Louisiana|Vernon Parish</v>
      </c>
      <c r="E1174" s="10" t="n">
        <v>1038</v>
      </c>
      <c r="F1174" s="10" t="n">
        <v>1328</v>
      </c>
      <c r="G1174" s="10" t="n">
        <v>219</v>
      </c>
      <c r="H1174" s="10" t="n">
        <v>20</v>
      </c>
      <c r="I1174" s="10" t="n">
        <v>578</v>
      </c>
      <c r="J1174" s="10" t="n">
        <v>58281</v>
      </c>
      <c r="K1174" s="11" t="n">
        <v>47764</v>
      </c>
      <c r="L1174" s="12" t="n">
        <f aca="false">IF(COUNT(F1174,G1174)=2,F1174+G1174,"")</f>
        <v>1547</v>
      </c>
      <c r="M1174" s="12" t="n">
        <f aca="false">IF(COUNT(E1174,H1174)=2,E1174+H1174,"")</f>
        <v>1058</v>
      </c>
    </row>
    <row r="1175" customFormat="false" ht="15" hidden="false" customHeight="false" outlineLevel="0" collapsed="false">
      <c r="A1175" s="7" t="s">
        <v>1936</v>
      </c>
      <c r="B1175" s="7" t="s">
        <v>2053</v>
      </c>
      <c r="C1175" s="8" t="s">
        <v>2054</v>
      </c>
      <c r="D1175" s="9" t="str">
        <f aca="false">A1175&amp;"|"&amp;B1175</f>
        <v>Louisiana|Washington Parish</v>
      </c>
      <c r="E1175" s="10" t="n">
        <v>772</v>
      </c>
      <c r="F1175" s="10" t="n">
        <v>1310</v>
      </c>
      <c r="G1175" s="10" t="n">
        <v>163</v>
      </c>
      <c r="H1175" s="10" t="n">
        <v>20</v>
      </c>
      <c r="I1175" s="10" t="n">
        <v>578</v>
      </c>
      <c r="J1175" s="10" t="n">
        <v>42776</v>
      </c>
      <c r="K1175" s="11" t="n">
        <v>45238</v>
      </c>
      <c r="L1175" s="12" t="n">
        <f aca="false">IF(COUNT(F1175,G1175)=2,F1175+G1175,"")</f>
        <v>1473</v>
      </c>
      <c r="M1175" s="12" t="n">
        <f aca="false">IF(COUNT(E1175,H1175)=2,E1175+H1175,"")</f>
        <v>792</v>
      </c>
    </row>
    <row r="1176" customFormat="false" ht="15" hidden="false" customHeight="false" outlineLevel="0" collapsed="false">
      <c r="A1176" s="7" t="s">
        <v>1936</v>
      </c>
      <c r="B1176" s="7" t="s">
        <v>2055</v>
      </c>
      <c r="C1176" s="8" t="s">
        <v>2056</v>
      </c>
      <c r="D1176" s="9" t="str">
        <f aca="false">A1176&amp;"|"&amp;B1176</f>
        <v>Louisiana|Webster Parish</v>
      </c>
      <c r="E1176" s="10" t="n">
        <v>777</v>
      </c>
      <c r="F1176" s="10" t="n">
        <v>1154</v>
      </c>
      <c r="G1176" s="10" t="n">
        <v>164</v>
      </c>
      <c r="H1176" s="10" t="n">
        <v>20</v>
      </c>
      <c r="I1176" s="10" t="n">
        <v>571</v>
      </c>
      <c r="J1176" s="10" t="n">
        <v>37396</v>
      </c>
      <c r="K1176" s="11" t="n">
        <v>36189</v>
      </c>
      <c r="L1176" s="12" t="n">
        <f aca="false">IF(COUNT(F1176,G1176)=2,F1176+G1176,"")</f>
        <v>1318</v>
      </c>
      <c r="M1176" s="12" t="n">
        <f aca="false">IF(COUNT(E1176,H1176)=2,E1176+H1176,"")</f>
        <v>797</v>
      </c>
    </row>
    <row r="1177" customFormat="false" ht="15" hidden="false" customHeight="false" outlineLevel="0" collapsed="false">
      <c r="A1177" s="7" t="s">
        <v>1936</v>
      </c>
      <c r="B1177" s="7" t="s">
        <v>2057</v>
      </c>
      <c r="C1177" s="8" t="s">
        <v>2058</v>
      </c>
      <c r="D1177" s="9" t="str">
        <f aca="false">A1177&amp;"|"&amp;B1177</f>
        <v>Louisiana|West Baton Rouge Parish</v>
      </c>
      <c r="E1177" s="10" t="n">
        <v>1021</v>
      </c>
      <c r="F1177" s="10" t="n">
        <v>1445</v>
      </c>
      <c r="G1177" s="10" t="n">
        <v>216</v>
      </c>
      <c r="H1177" s="10" t="n">
        <v>20</v>
      </c>
      <c r="I1177" s="10" t="n">
        <v>621</v>
      </c>
      <c r="J1177" s="10" t="n">
        <v>87320</v>
      </c>
      <c r="K1177" s="11" t="n">
        <v>27666</v>
      </c>
      <c r="L1177" s="12" t="n">
        <f aca="false">IF(COUNT(F1177,G1177)=2,F1177+G1177,"")</f>
        <v>1661</v>
      </c>
      <c r="M1177" s="12" t="n">
        <f aca="false">IF(COUNT(E1177,H1177)=2,E1177+H1177,"")</f>
        <v>1041</v>
      </c>
    </row>
    <row r="1178" customFormat="false" ht="15" hidden="false" customHeight="false" outlineLevel="0" collapsed="false">
      <c r="A1178" s="7" t="s">
        <v>1936</v>
      </c>
      <c r="B1178" s="7" t="s">
        <v>2059</v>
      </c>
      <c r="C1178" s="8" t="s">
        <v>2060</v>
      </c>
      <c r="D1178" s="9" t="str">
        <f aca="false">A1178&amp;"|"&amp;B1178</f>
        <v>Louisiana|West Carroll Parish</v>
      </c>
      <c r="E1178" s="10" t="n">
        <v>692</v>
      </c>
      <c r="F1178" s="10" t="n">
        <v>1109</v>
      </c>
      <c r="G1178" s="10" t="n">
        <v>152</v>
      </c>
      <c r="H1178" s="10" t="n">
        <v>20</v>
      </c>
      <c r="I1178" s="10" t="n">
        <v>563</v>
      </c>
      <c r="J1178" s="10" t="n">
        <v>48514</v>
      </c>
      <c r="K1178" s="11" t="n">
        <v>9622</v>
      </c>
      <c r="L1178" s="12" t="n">
        <f aca="false">IF(COUNT(F1178,G1178)=2,F1178+G1178,"")</f>
        <v>1261</v>
      </c>
      <c r="M1178" s="12" t="n">
        <f aca="false">IF(COUNT(E1178,H1178)=2,E1178+H1178,"")</f>
        <v>712</v>
      </c>
    </row>
    <row r="1179" customFormat="false" ht="15" hidden="false" customHeight="false" outlineLevel="0" collapsed="false">
      <c r="A1179" s="7" t="s">
        <v>1936</v>
      </c>
      <c r="B1179" s="7" t="s">
        <v>2061</v>
      </c>
      <c r="C1179" s="8" t="s">
        <v>2062</v>
      </c>
      <c r="D1179" s="9" t="str">
        <f aca="false">A1179&amp;"|"&amp;B1179</f>
        <v>Louisiana|West Feliciana Parish</v>
      </c>
      <c r="E1179" s="10" t="n">
        <v>998</v>
      </c>
      <c r="F1179" s="10" t="n">
        <v>1623</v>
      </c>
      <c r="G1179" s="10" t="n">
        <v>211</v>
      </c>
      <c r="H1179" s="10" t="n">
        <v>20</v>
      </c>
      <c r="I1179" s="10" t="n">
        <v>621</v>
      </c>
      <c r="J1179" s="10" t="n">
        <v>74277</v>
      </c>
      <c r="K1179" s="11" t="n">
        <v>15381</v>
      </c>
      <c r="L1179" s="12" t="n">
        <f aca="false">IF(COUNT(F1179,G1179)=2,F1179+G1179,"")</f>
        <v>1834</v>
      </c>
      <c r="M1179" s="12" t="n">
        <f aca="false">IF(COUNT(E1179,H1179)=2,E1179+H1179,"")</f>
        <v>1018</v>
      </c>
    </row>
    <row r="1180" customFormat="false" ht="15" hidden="false" customHeight="false" outlineLevel="0" collapsed="false">
      <c r="A1180" s="7" t="s">
        <v>1936</v>
      </c>
      <c r="B1180" s="7" t="s">
        <v>2063</v>
      </c>
      <c r="C1180" s="8" t="s">
        <v>2064</v>
      </c>
      <c r="D1180" s="9" t="str">
        <f aca="false">A1180&amp;"|"&amp;B1180</f>
        <v>Louisiana|Winn Parish</v>
      </c>
      <c r="E1180" s="10" t="n">
        <v>640</v>
      </c>
      <c r="F1180" s="10" t="n">
        <v>1132</v>
      </c>
      <c r="G1180" s="10" t="n">
        <v>152</v>
      </c>
      <c r="H1180" s="10" t="n">
        <v>20</v>
      </c>
      <c r="I1180" s="10" t="n">
        <v>578</v>
      </c>
      <c r="J1180" s="10" t="n">
        <v>46368</v>
      </c>
      <c r="K1180" s="11" t="n">
        <v>13506</v>
      </c>
      <c r="L1180" s="12" t="n">
        <f aca="false">IF(COUNT(F1180,G1180)=2,F1180+G1180,"")</f>
        <v>1284</v>
      </c>
      <c r="M1180" s="12" t="n">
        <f aca="false">IF(COUNT(E1180,H1180)=2,E1180+H1180,"")</f>
        <v>660</v>
      </c>
    </row>
    <row r="1181" customFormat="false" ht="15" hidden="false" customHeight="false" outlineLevel="0" collapsed="false">
      <c r="A1181" s="7" t="s">
        <v>2065</v>
      </c>
      <c r="B1181" s="7" t="s">
        <v>2066</v>
      </c>
      <c r="C1181" s="8" t="s">
        <v>2067</v>
      </c>
      <c r="D1181" s="9" t="str">
        <f aca="false">A1181&amp;"|"&amp;B1181</f>
        <v>Maine|Androscoggin County</v>
      </c>
      <c r="E1181" s="10" t="n">
        <v>966</v>
      </c>
      <c r="F1181" s="10" t="n">
        <v>1567</v>
      </c>
      <c r="G1181" s="10" t="n">
        <v>79</v>
      </c>
      <c r="H1181" s="10" t="n">
        <v>12</v>
      </c>
      <c r="I1181" s="10" t="n">
        <v>972</v>
      </c>
      <c r="J1181" s="10" t="n">
        <v>67298</v>
      </c>
      <c r="K1181" s="11" t="n">
        <v>112323</v>
      </c>
      <c r="L1181" s="12" t="n">
        <f aca="false">IF(COUNT(F1181,G1181)=2,F1181+G1181,"")</f>
        <v>1646</v>
      </c>
      <c r="M1181" s="12" t="n">
        <f aca="false">IF(COUNT(E1181,H1181)=2,E1181+H1181,"")</f>
        <v>978</v>
      </c>
    </row>
    <row r="1182" customFormat="false" ht="15" hidden="false" customHeight="false" outlineLevel="0" collapsed="false">
      <c r="A1182" s="7" t="s">
        <v>2065</v>
      </c>
      <c r="B1182" s="7" t="s">
        <v>2068</v>
      </c>
      <c r="C1182" s="8" t="s">
        <v>2069</v>
      </c>
      <c r="D1182" s="9" t="str">
        <f aca="false">A1182&amp;"|"&amp;B1182</f>
        <v>Maine|Aroostook County</v>
      </c>
      <c r="E1182" s="10" t="n">
        <v>736</v>
      </c>
      <c r="F1182" s="10" t="n">
        <v>1147</v>
      </c>
      <c r="G1182" s="10" t="n">
        <v>63</v>
      </c>
      <c r="H1182" s="10" t="n">
        <v>12</v>
      </c>
      <c r="I1182" s="10" t="n">
        <v>838</v>
      </c>
      <c r="J1182" s="10" t="n">
        <v>54254</v>
      </c>
      <c r="K1182" s="11" t="n">
        <v>67227</v>
      </c>
      <c r="L1182" s="12" t="n">
        <f aca="false">IF(COUNT(F1182,G1182)=2,F1182+G1182,"")</f>
        <v>1210</v>
      </c>
      <c r="M1182" s="12" t="n">
        <f aca="false">IF(COUNT(E1182,H1182)=2,E1182+H1182,"")</f>
        <v>748</v>
      </c>
    </row>
    <row r="1183" customFormat="false" ht="15" hidden="false" customHeight="false" outlineLevel="0" collapsed="false">
      <c r="A1183" s="7" t="s">
        <v>2065</v>
      </c>
      <c r="B1183" s="7" t="s">
        <v>1178</v>
      </c>
      <c r="C1183" s="8" t="s">
        <v>2070</v>
      </c>
      <c r="D1183" s="9" t="str">
        <f aca="false">A1183&amp;"|"&amp;B1183</f>
        <v>Maine|Cumberland County</v>
      </c>
      <c r="E1183" s="10" t="n">
        <v>1492</v>
      </c>
      <c r="F1183" s="10" t="n">
        <v>2114</v>
      </c>
      <c r="G1183" s="10" t="n">
        <v>122</v>
      </c>
      <c r="H1183" s="10" t="n">
        <v>12</v>
      </c>
      <c r="I1183" s="10" t="n">
        <v>1091</v>
      </c>
      <c r="J1183" s="10" t="n">
        <v>92983</v>
      </c>
      <c r="K1183" s="11" t="n">
        <v>305940</v>
      </c>
      <c r="L1183" s="12" t="n">
        <f aca="false">IF(COUNT(F1183,G1183)=2,F1183+G1183,"")</f>
        <v>2236</v>
      </c>
      <c r="M1183" s="12" t="n">
        <f aca="false">IF(COUNT(E1183,H1183)=2,E1183+H1183,"")</f>
        <v>1504</v>
      </c>
    </row>
    <row r="1184" customFormat="false" ht="15" hidden="false" customHeight="false" outlineLevel="0" collapsed="false">
      <c r="A1184" s="7" t="s">
        <v>2065</v>
      </c>
      <c r="B1184" s="7" t="s">
        <v>113</v>
      </c>
      <c r="C1184" s="8" t="s">
        <v>2071</v>
      </c>
      <c r="D1184" s="9" t="str">
        <f aca="false">A1184&amp;"|"&amp;B1184</f>
        <v>Maine|Franklin County</v>
      </c>
      <c r="E1184" s="10" t="n">
        <v>759</v>
      </c>
      <c r="F1184" s="10" t="n">
        <v>1205</v>
      </c>
      <c r="G1184" s="10" t="n">
        <v>63</v>
      </c>
      <c r="H1184" s="10" t="n">
        <v>12</v>
      </c>
      <c r="I1184" s="10" t="n">
        <v>758</v>
      </c>
      <c r="J1184" s="10" t="n">
        <v>58522</v>
      </c>
      <c r="K1184" s="11" t="n">
        <v>30145</v>
      </c>
      <c r="L1184" s="12" t="n">
        <f aca="false">IF(COUNT(F1184,G1184)=2,F1184+G1184,"")</f>
        <v>1268</v>
      </c>
      <c r="M1184" s="12" t="n">
        <f aca="false">IF(COUNT(E1184,H1184)=2,E1184+H1184,"")</f>
        <v>771</v>
      </c>
    </row>
    <row r="1185" customFormat="false" ht="15" hidden="false" customHeight="false" outlineLevel="0" collapsed="false">
      <c r="A1185" s="7" t="s">
        <v>2065</v>
      </c>
      <c r="B1185" s="7" t="s">
        <v>915</v>
      </c>
      <c r="C1185" s="8" t="s">
        <v>2072</v>
      </c>
      <c r="D1185" s="9" t="str">
        <f aca="false">A1185&amp;"|"&amp;B1185</f>
        <v>Maine|Hancock County</v>
      </c>
      <c r="E1185" s="10" t="n">
        <v>1000</v>
      </c>
      <c r="F1185" s="10" t="n">
        <v>1569</v>
      </c>
      <c r="G1185" s="10" t="n">
        <v>82</v>
      </c>
      <c r="H1185" s="10" t="n">
        <v>12</v>
      </c>
      <c r="I1185" s="10" t="n">
        <v>992</v>
      </c>
      <c r="J1185" s="10" t="n">
        <v>69630</v>
      </c>
      <c r="K1185" s="11" t="n">
        <v>56084</v>
      </c>
      <c r="L1185" s="12" t="n">
        <f aca="false">IF(COUNT(F1185,G1185)=2,F1185+G1185,"")</f>
        <v>1651</v>
      </c>
      <c r="M1185" s="12" t="n">
        <f aca="false">IF(COUNT(E1185,H1185)=2,E1185+H1185,"")</f>
        <v>1012</v>
      </c>
    </row>
    <row r="1186" customFormat="false" ht="15" hidden="false" customHeight="false" outlineLevel="0" collapsed="false">
      <c r="A1186" s="7" t="s">
        <v>2065</v>
      </c>
      <c r="B1186" s="7" t="s">
        <v>2073</v>
      </c>
      <c r="C1186" s="8" t="s">
        <v>2074</v>
      </c>
      <c r="D1186" s="9" t="str">
        <f aca="false">A1186&amp;"|"&amp;B1186</f>
        <v>Maine|Kennebec County</v>
      </c>
      <c r="E1186" s="10" t="n">
        <v>952</v>
      </c>
      <c r="F1186" s="10" t="n">
        <v>1441</v>
      </c>
      <c r="G1186" s="10" t="n">
        <v>78</v>
      </c>
      <c r="H1186" s="10" t="n">
        <v>12</v>
      </c>
      <c r="I1186" s="10" t="n">
        <v>997</v>
      </c>
      <c r="J1186" s="10" t="n">
        <v>65062</v>
      </c>
      <c r="K1186" s="11" t="n">
        <v>125614</v>
      </c>
      <c r="L1186" s="12" t="n">
        <f aca="false">IF(COUNT(F1186,G1186)=2,F1186+G1186,"")</f>
        <v>1519</v>
      </c>
      <c r="M1186" s="12" t="n">
        <f aca="false">IF(COUNT(E1186,H1186)=2,E1186+H1186,"")</f>
        <v>964</v>
      </c>
    </row>
    <row r="1187" customFormat="false" ht="15" hidden="false" customHeight="false" outlineLevel="0" collapsed="false">
      <c r="A1187" s="7" t="s">
        <v>2065</v>
      </c>
      <c r="B1187" s="7" t="s">
        <v>1224</v>
      </c>
      <c r="C1187" s="8" t="s">
        <v>2075</v>
      </c>
      <c r="D1187" s="9" t="str">
        <f aca="false">A1187&amp;"|"&amp;B1187</f>
        <v>Maine|Knox County</v>
      </c>
      <c r="E1187" s="10" t="n">
        <v>1079</v>
      </c>
      <c r="F1187" s="10" t="n">
        <v>1679</v>
      </c>
      <c r="G1187" s="10" t="n">
        <v>88</v>
      </c>
      <c r="H1187" s="10" t="n">
        <v>12</v>
      </c>
      <c r="I1187" s="10" t="n">
        <v>975</v>
      </c>
      <c r="J1187" s="10" t="n">
        <v>71903</v>
      </c>
      <c r="K1187" s="11" t="n">
        <v>40860</v>
      </c>
      <c r="L1187" s="12" t="n">
        <f aca="false">IF(COUNT(F1187,G1187)=2,F1187+G1187,"")</f>
        <v>1767</v>
      </c>
      <c r="M1187" s="12" t="n">
        <f aca="false">IF(COUNT(E1187,H1187)=2,E1187+H1187,"")</f>
        <v>1091</v>
      </c>
    </row>
    <row r="1188" customFormat="false" ht="15" hidden="false" customHeight="false" outlineLevel="0" collapsed="false">
      <c r="A1188" s="7" t="s">
        <v>2065</v>
      </c>
      <c r="B1188" s="7" t="s">
        <v>350</v>
      </c>
      <c r="C1188" s="8" t="s">
        <v>2076</v>
      </c>
      <c r="D1188" s="9" t="str">
        <f aca="false">A1188&amp;"|"&amp;B1188</f>
        <v>Maine|Lincoln County</v>
      </c>
      <c r="E1188" s="10" t="n">
        <v>1003</v>
      </c>
      <c r="F1188" s="10" t="n">
        <v>1520</v>
      </c>
      <c r="G1188" s="10" t="n">
        <v>82</v>
      </c>
      <c r="H1188" s="10" t="n">
        <v>12</v>
      </c>
      <c r="I1188" s="10" t="n">
        <v>917</v>
      </c>
      <c r="J1188" s="10" t="n">
        <v>72026</v>
      </c>
      <c r="K1188" s="11" t="n">
        <v>35840</v>
      </c>
      <c r="L1188" s="12" t="n">
        <f aca="false">IF(COUNT(F1188,G1188)=2,F1188+G1188,"")</f>
        <v>1602</v>
      </c>
      <c r="M1188" s="12" t="n">
        <f aca="false">IF(COUNT(E1188,H1188)=2,E1188+H1188,"")</f>
        <v>1015</v>
      </c>
    </row>
    <row r="1189" customFormat="false" ht="15" hidden="false" customHeight="false" outlineLevel="0" collapsed="false">
      <c r="A1189" s="7" t="s">
        <v>2065</v>
      </c>
      <c r="B1189" s="7" t="s">
        <v>2077</v>
      </c>
      <c r="C1189" s="8" t="s">
        <v>2078</v>
      </c>
      <c r="D1189" s="9" t="str">
        <f aca="false">A1189&amp;"|"&amp;B1189</f>
        <v>Maine|Oxford County</v>
      </c>
      <c r="E1189" s="10" t="n">
        <v>807</v>
      </c>
      <c r="F1189" s="10" t="n">
        <v>1355</v>
      </c>
      <c r="G1189" s="10" t="n">
        <v>66</v>
      </c>
      <c r="H1189" s="10" t="n">
        <v>12</v>
      </c>
      <c r="I1189" s="10" t="n">
        <v>758</v>
      </c>
      <c r="J1189" s="10" t="n">
        <v>57933</v>
      </c>
      <c r="K1189" s="11" t="n">
        <v>58728</v>
      </c>
      <c r="L1189" s="12" t="n">
        <f aca="false">IF(COUNT(F1189,G1189)=2,F1189+G1189,"")</f>
        <v>1421</v>
      </c>
      <c r="M1189" s="12" t="n">
        <f aca="false">IF(COUNT(E1189,H1189)=2,E1189+H1189,"")</f>
        <v>819</v>
      </c>
    </row>
    <row r="1190" customFormat="false" ht="15" hidden="false" customHeight="false" outlineLevel="0" collapsed="false">
      <c r="A1190" s="7" t="s">
        <v>2065</v>
      </c>
      <c r="B1190" s="7" t="s">
        <v>2079</v>
      </c>
      <c r="C1190" s="8" t="s">
        <v>2080</v>
      </c>
      <c r="D1190" s="9" t="str">
        <f aca="false">A1190&amp;"|"&amp;B1190</f>
        <v>Maine|Penobscot County</v>
      </c>
      <c r="E1190" s="10" t="n">
        <v>997</v>
      </c>
      <c r="F1190" s="10" t="n">
        <v>1488</v>
      </c>
      <c r="G1190" s="10" t="n">
        <v>81</v>
      </c>
      <c r="H1190" s="10" t="n">
        <v>12</v>
      </c>
      <c r="I1190" s="10" t="n">
        <v>1108</v>
      </c>
      <c r="J1190" s="10" t="n">
        <v>63248</v>
      </c>
      <c r="K1190" s="11" t="n">
        <v>153571</v>
      </c>
      <c r="L1190" s="12" t="n">
        <f aca="false">IF(COUNT(F1190,G1190)=2,F1190+G1190,"")</f>
        <v>1569</v>
      </c>
      <c r="M1190" s="12" t="n">
        <f aca="false">IF(COUNT(E1190,H1190)=2,E1190+H1190,"")</f>
        <v>1009</v>
      </c>
    </row>
    <row r="1191" customFormat="false" ht="15" hidden="false" customHeight="false" outlineLevel="0" collapsed="false">
      <c r="A1191" s="7" t="s">
        <v>2065</v>
      </c>
      <c r="B1191" s="7" t="s">
        <v>2081</v>
      </c>
      <c r="C1191" s="8" t="s">
        <v>2082</v>
      </c>
      <c r="D1191" s="9" t="str">
        <f aca="false">A1191&amp;"|"&amp;B1191</f>
        <v>Maine|Piscataquis County</v>
      </c>
      <c r="E1191" s="10" t="n">
        <v>807</v>
      </c>
      <c r="F1191" s="10" t="n">
        <v>1208</v>
      </c>
      <c r="G1191" s="10" t="n">
        <v>66</v>
      </c>
      <c r="H1191" s="10" t="n">
        <v>12</v>
      </c>
      <c r="I1191" s="10" t="n">
        <v>838</v>
      </c>
      <c r="J1191" s="10" t="n">
        <v>55234</v>
      </c>
      <c r="K1191" s="11" t="n">
        <v>17125</v>
      </c>
      <c r="L1191" s="12" t="n">
        <f aca="false">IF(COUNT(F1191,G1191)=2,F1191+G1191,"")</f>
        <v>1274</v>
      </c>
      <c r="M1191" s="12" t="n">
        <f aca="false">IF(COUNT(E1191,H1191)=2,E1191+H1191,"")</f>
        <v>819</v>
      </c>
    </row>
    <row r="1192" customFormat="false" ht="15" hidden="false" customHeight="false" outlineLevel="0" collapsed="false">
      <c r="A1192" s="7" t="s">
        <v>2065</v>
      </c>
      <c r="B1192" s="7" t="s">
        <v>2083</v>
      </c>
      <c r="C1192" s="8" t="s">
        <v>2084</v>
      </c>
      <c r="D1192" s="9" t="str">
        <f aca="false">A1192&amp;"|"&amp;B1192</f>
        <v>Maine|Sagadahoc County</v>
      </c>
      <c r="E1192" s="10" t="n">
        <v>1050</v>
      </c>
      <c r="F1192" s="10" t="n">
        <v>1797</v>
      </c>
      <c r="G1192" s="10" t="n">
        <v>86</v>
      </c>
      <c r="H1192" s="10" t="n">
        <v>12</v>
      </c>
      <c r="I1192" s="10" t="n">
        <v>917</v>
      </c>
      <c r="J1192" s="10" t="n">
        <v>82080</v>
      </c>
      <c r="K1192" s="11" t="n">
        <v>37093</v>
      </c>
      <c r="L1192" s="12" t="n">
        <f aca="false">IF(COUNT(F1192,G1192)=2,F1192+G1192,"")</f>
        <v>1883</v>
      </c>
      <c r="M1192" s="12" t="n">
        <f aca="false">IF(COUNT(E1192,H1192)=2,E1192+H1192,"")</f>
        <v>1062</v>
      </c>
    </row>
    <row r="1193" customFormat="false" ht="15" hidden="false" customHeight="false" outlineLevel="0" collapsed="false">
      <c r="A1193" s="7" t="s">
        <v>2065</v>
      </c>
      <c r="B1193" s="7" t="s">
        <v>2085</v>
      </c>
      <c r="C1193" s="8" t="s">
        <v>2086</v>
      </c>
      <c r="D1193" s="9" t="str">
        <f aca="false">A1193&amp;"|"&amp;B1193</f>
        <v>Maine|Somerset County</v>
      </c>
      <c r="E1193" s="10" t="n">
        <v>887</v>
      </c>
      <c r="F1193" s="10" t="n">
        <v>1245</v>
      </c>
      <c r="G1193" s="10" t="n">
        <v>72</v>
      </c>
      <c r="H1193" s="10" t="n">
        <v>12</v>
      </c>
      <c r="I1193" s="10" t="n">
        <v>838</v>
      </c>
      <c r="J1193" s="10" t="n">
        <v>56199</v>
      </c>
      <c r="K1193" s="11" t="n">
        <v>50852</v>
      </c>
      <c r="L1193" s="12" t="n">
        <f aca="false">IF(COUNT(F1193,G1193)=2,F1193+G1193,"")</f>
        <v>1317</v>
      </c>
      <c r="M1193" s="12" t="n">
        <f aca="false">IF(COUNT(E1193,H1193)=2,E1193+H1193,"")</f>
        <v>899</v>
      </c>
    </row>
    <row r="1194" customFormat="false" ht="15" hidden="false" customHeight="false" outlineLevel="0" collapsed="false">
      <c r="A1194" s="7" t="s">
        <v>2065</v>
      </c>
      <c r="B1194" s="7" t="s">
        <v>2087</v>
      </c>
      <c r="C1194" s="8" t="s">
        <v>2088</v>
      </c>
      <c r="D1194" s="9" t="str">
        <f aca="false">A1194&amp;"|"&amp;B1194</f>
        <v>Maine|Waldo County</v>
      </c>
      <c r="E1194" s="10" t="n">
        <v>969</v>
      </c>
      <c r="F1194" s="10" t="n">
        <v>1480</v>
      </c>
      <c r="G1194" s="10" t="n">
        <v>79</v>
      </c>
      <c r="H1194" s="10" t="n">
        <v>12</v>
      </c>
      <c r="I1194" s="10" t="n">
        <v>975</v>
      </c>
      <c r="J1194" s="10" t="n">
        <v>68441</v>
      </c>
      <c r="K1194" s="11" t="n">
        <v>40006</v>
      </c>
      <c r="L1194" s="12" t="n">
        <f aca="false">IF(COUNT(F1194,G1194)=2,F1194+G1194,"")</f>
        <v>1559</v>
      </c>
      <c r="M1194" s="12" t="n">
        <f aca="false">IF(COUNT(E1194,H1194)=2,E1194+H1194,"")</f>
        <v>981</v>
      </c>
    </row>
    <row r="1195" customFormat="false" ht="15" hidden="false" customHeight="false" outlineLevel="0" collapsed="false">
      <c r="A1195" s="7" t="s">
        <v>2065</v>
      </c>
      <c r="B1195" s="7" t="s">
        <v>183</v>
      </c>
      <c r="C1195" s="8" t="s">
        <v>2089</v>
      </c>
      <c r="D1195" s="9" t="str">
        <f aca="false">A1195&amp;"|"&amp;B1195</f>
        <v>Maine|Washington County</v>
      </c>
      <c r="E1195" s="10" t="n">
        <v>768</v>
      </c>
      <c r="F1195" s="10" t="n">
        <v>1226</v>
      </c>
      <c r="G1195" s="10" t="n">
        <v>63</v>
      </c>
      <c r="H1195" s="10" t="n">
        <v>12</v>
      </c>
      <c r="I1195" s="10" t="n">
        <v>992</v>
      </c>
      <c r="J1195" s="10" t="n">
        <v>52237</v>
      </c>
      <c r="K1195" s="11" t="n">
        <v>31261</v>
      </c>
      <c r="L1195" s="12" t="n">
        <f aca="false">IF(COUNT(F1195,G1195)=2,F1195+G1195,"")</f>
        <v>1289</v>
      </c>
      <c r="M1195" s="12" t="n">
        <f aca="false">IF(COUNT(E1195,H1195)=2,E1195+H1195,"")</f>
        <v>780</v>
      </c>
    </row>
    <row r="1196" customFormat="false" ht="15" hidden="false" customHeight="false" outlineLevel="0" collapsed="false">
      <c r="A1196" s="7" t="s">
        <v>2065</v>
      </c>
      <c r="B1196" s="7" t="s">
        <v>2090</v>
      </c>
      <c r="C1196" s="8" t="s">
        <v>2091</v>
      </c>
      <c r="D1196" s="9" t="str">
        <f aca="false">A1196&amp;"|"&amp;B1196</f>
        <v>Maine|York County</v>
      </c>
      <c r="E1196" s="10" t="n">
        <v>1239</v>
      </c>
      <c r="F1196" s="10" t="n">
        <v>1904</v>
      </c>
      <c r="G1196" s="10" t="n">
        <v>101</v>
      </c>
      <c r="H1196" s="10" t="n">
        <v>12</v>
      </c>
      <c r="I1196" s="10" t="n">
        <v>1134</v>
      </c>
      <c r="J1196" s="10" t="n">
        <v>82904</v>
      </c>
      <c r="K1196" s="11" t="n">
        <v>214731</v>
      </c>
      <c r="L1196" s="12" t="n">
        <f aca="false">IF(COUNT(F1196,G1196)=2,F1196+G1196,"")</f>
        <v>2005</v>
      </c>
      <c r="M1196" s="12" t="n">
        <f aca="false">IF(COUNT(E1196,H1196)=2,E1196+H1196,"")</f>
        <v>1251</v>
      </c>
    </row>
    <row r="1197" customFormat="false" ht="15" hidden="false" customHeight="false" outlineLevel="0" collapsed="false">
      <c r="A1197" s="7" t="s">
        <v>2092</v>
      </c>
      <c r="B1197" s="7" t="s">
        <v>2093</v>
      </c>
      <c r="C1197" s="8" t="s">
        <v>2094</v>
      </c>
      <c r="D1197" s="9" t="str">
        <f aca="false">A1197&amp;"|"&amp;B1197</f>
        <v>Maryland|Allegany County</v>
      </c>
      <c r="E1197" s="10" t="n">
        <v>786</v>
      </c>
      <c r="F1197" s="10" t="n">
        <v>1186</v>
      </c>
      <c r="G1197" s="10" t="n">
        <v>81</v>
      </c>
      <c r="H1197" s="10" t="n">
        <v>13</v>
      </c>
      <c r="I1197" s="10" t="n">
        <v>1031</v>
      </c>
      <c r="J1197" s="10" t="n">
        <v>57393</v>
      </c>
      <c r="K1197" s="11" t="n">
        <v>67762</v>
      </c>
      <c r="L1197" s="12" t="n">
        <f aca="false">IF(COUNT(F1197,G1197)=2,F1197+G1197,"")</f>
        <v>1267</v>
      </c>
      <c r="M1197" s="12" t="n">
        <f aca="false">IF(COUNT(E1197,H1197)=2,E1197+H1197,"")</f>
        <v>799</v>
      </c>
    </row>
    <row r="1198" customFormat="false" ht="15" hidden="false" customHeight="false" outlineLevel="0" collapsed="false">
      <c r="A1198" s="7" t="s">
        <v>2092</v>
      </c>
      <c r="B1198" s="7" t="s">
        <v>2095</v>
      </c>
      <c r="C1198" s="8" t="s">
        <v>2096</v>
      </c>
      <c r="D1198" s="9" t="str">
        <f aca="false">A1198&amp;"|"&amp;B1198</f>
        <v>Maryland|Anne Arundel County</v>
      </c>
      <c r="E1198" s="10" t="n">
        <v>1990</v>
      </c>
      <c r="F1198" s="10" t="n">
        <v>2409</v>
      </c>
      <c r="G1198" s="10" t="n">
        <v>137</v>
      </c>
      <c r="H1198" s="10" t="n">
        <v>13</v>
      </c>
      <c r="I1198" s="10" t="n">
        <v>1419</v>
      </c>
      <c r="J1198" s="10" t="n">
        <v>120324</v>
      </c>
      <c r="K1198" s="11" t="n">
        <v>590936</v>
      </c>
      <c r="L1198" s="12" t="n">
        <f aca="false">IF(COUNT(F1198,G1198)=2,F1198+G1198,"")</f>
        <v>2546</v>
      </c>
      <c r="M1198" s="12" t="n">
        <f aca="false">IF(COUNT(E1198,H1198)=2,E1198+H1198,"")</f>
        <v>2003</v>
      </c>
    </row>
    <row r="1199" customFormat="false" ht="15" hidden="false" customHeight="false" outlineLevel="0" collapsed="false">
      <c r="A1199" s="7" t="s">
        <v>2092</v>
      </c>
      <c r="B1199" s="7" t="s">
        <v>2097</v>
      </c>
      <c r="C1199" s="8" t="s">
        <v>2098</v>
      </c>
      <c r="D1199" s="9" t="str">
        <f aca="false">A1199&amp;"|"&amp;B1199</f>
        <v>Maryland|Baltimore County</v>
      </c>
      <c r="E1199" s="10" t="n">
        <v>1566</v>
      </c>
      <c r="F1199" s="10" t="n">
        <v>1989</v>
      </c>
      <c r="G1199" s="10" t="n">
        <v>108</v>
      </c>
      <c r="H1199" s="10" t="n">
        <v>13</v>
      </c>
      <c r="I1199" s="10" t="n">
        <v>1496</v>
      </c>
      <c r="J1199" s="10" t="n">
        <v>90904</v>
      </c>
      <c r="K1199" s="11" t="n">
        <v>849586</v>
      </c>
      <c r="L1199" s="12" t="n">
        <f aca="false">IF(COUNT(F1199,G1199)=2,F1199+G1199,"")</f>
        <v>2097</v>
      </c>
      <c r="M1199" s="12" t="n">
        <f aca="false">IF(COUNT(E1199,H1199)=2,E1199+H1199,"")</f>
        <v>1579</v>
      </c>
    </row>
    <row r="1200" customFormat="false" ht="15" hidden="false" customHeight="false" outlineLevel="0" collapsed="false">
      <c r="A1200" s="7" t="s">
        <v>2092</v>
      </c>
      <c r="B1200" s="7" t="s">
        <v>2099</v>
      </c>
      <c r="C1200" s="8" t="s">
        <v>2100</v>
      </c>
      <c r="D1200" s="9" t="str">
        <f aca="false">A1200&amp;"|"&amp;B1200</f>
        <v>Maryland|Baltimore city</v>
      </c>
      <c r="E1200" s="10" t="n">
        <v>1290</v>
      </c>
      <c r="F1200" s="10" t="n">
        <v>1743</v>
      </c>
      <c r="G1200" s="10" t="n">
        <v>89</v>
      </c>
      <c r="H1200" s="10" t="n">
        <v>13</v>
      </c>
      <c r="I1200" s="10" t="n">
        <v>1083</v>
      </c>
      <c r="J1200" s="10" t="n">
        <v>59623</v>
      </c>
      <c r="K1200" s="11" t="n">
        <v>577193</v>
      </c>
      <c r="L1200" s="12" t="n">
        <f aca="false">IF(COUNT(F1200,G1200)=2,F1200+G1200,"")</f>
        <v>1832</v>
      </c>
      <c r="M1200" s="12" t="n">
        <f aca="false">IF(COUNT(E1200,H1200)=2,E1200+H1200,"")</f>
        <v>1303</v>
      </c>
    </row>
    <row r="1201" customFormat="false" ht="15" hidden="false" customHeight="false" outlineLevel="0" collapsed="false">
      <c r="A1201" s="7" t="s">
        <v>2092</v>
      </c>
      <c r="B1201" s="7" t="s">
        <v>2101</v>
      </c>
      <c r="C1201" s="8" t="s">
        <v>2102</v>
      </c>
      <c r="D1201" s="9" t="str">
        <f aca="false">A1201&amp;"|"&amp;B1201</f>
        <v>Maryland|Calvert County</v>
      </c>
      <c r="E1201" s="10" t="n">
        <v>1701</v>
      </c>
      <c r="F1201" s="10" t="n">
        <v>2359</v>
      </c>
      <c r="G1201" s="10" t="n">
        <v>117</v>
      </c>
      <c r="H1201" s="10" t="n">
        <v>13</v>
      </c>
      <c r="I1201" s="10" t="n">
        <v>1401</v>
      </c>
      <c r="J1201" s="10" t="n">
        <v>132059</v>
      </c>
      <c r="K1201" s="11" t="n">
        <v>93791</v>
      </c>
      <c r="L1201" s="12" t="n">
        <f aca="false">IF(COUNT(F1201,G1201)=2,F1201+G1201,"")</f>
        <v>2476</v>
      </c>
      <c r="M1201" s="12" t="n">
        <f aca="false">IF(COUNT(E1201,H1201)=2,E1201+H1201,"")</f>
        <v>1714</v>
      </c>
    </row>
    <row r="1202" customFormat="false" ht="15" hidden="false" customHeight="false" outlineLevel="0" collapsed="false">
      <c r="A1202" s="7" t="s">
        <v>2092</v>
      </c>
      <c r="B1202" s="7" t="s">
        <v>2103</v>
      </c>
      <c r="C1202" s="8" t="s">
        <v>2104</v>
      </c>
      <c r="D1202" s="9" t="str">
        <f aca="false">A1202&amp;"|"&amp;B1202</f>
        <v>Maryland|Caroline County</v>
      </c>
      <c r="E1202" s="10" t="n">
        <v>1070</v>
      </c>
      <c r="F1202" s="10" t="n">
        <v>1713</v>
      </c>
      <c r="G1202" s="10" t="n">
        <v>81</v>
      </c>
      <c r="H1202" s="10" t="n">
        <v>13</v>
      </c>
      <c r="I1202" s="10" t="n">
        <v>940</v>
      </c>
      <c r="J1202" s="10" t="n">
        <v>66368</v>
      </c>
      <c r="K1202" s="11" t="n">
        <v>33406</v>
      </c>
      <c r="L1202" s="12" t="n">
        <f aca="false">IF(COUNT(F1202,G1202)=2,F1202+G1202,"")</f>
        <v>1794</v>
      </c>
      <c r="M1202" s="12" t="n">
        <f aca="false">IF(COUNT(E1202,H1202)=2,E1202+H1202,"")</f>
        <v>1083</v>
      </c>
    </row>
    <row r="1203" customFormat="false" ht="15" hidden="false" customHeight="false" outlineLevel="0" collapsed="false">
      <c r="A1203" s="7" t="s">
        <v>2092</v>
      </c>
      <c r="B1203" s="7" t="s">
        <v>295</v>
      </c>
      <c r="C1203" s="8" t="s">
        <v>2105</v>
      </c>
      <c r="D1203" s="9" t="str">
        <f aca="false">A1203&amp;"|"&amp;B1203</f>
        <v>Maryland|Carroll County</v>
      </c>
      <c r="E1203" s="10" t="n">
        <v>1370</v>
      </c>
      <c r="F1203" s="10" t="n">
        <v>2293</v>
      </c>
      <c r="G1203" s="10" t="n">
        <v>94</v>
      </c>
      <c r="H1203" s="10" t="n">
        <v>13</v>
      </c>
      <c r="I1203" s="10" t="n">
        <v>1401</v>
      </c>
      <c r="J1203" s="10" t="n">
        <v>115876</v>
      </c>
      <c r="K1203" s="11" t="n">
        <v>174318</v>
      </c>
      <c r="L1203" s="12" t="n">
        <f aca="false">IF(COUNT(F1203,G1203)=2,F1203+G1203,"")</f>
        <v>2387</v>
      </c>
      <c r="M1203" s="12" t="n">
        <f aca="false">IF(COUNT(E1203,H1203)=2,E1203+H1203,"")</f>
        <v>1383</v>
      </c>
    </row>
    <row r="1204" customFormat="false" ht="15" hidden="false" customHeight="false" outlineLevel="0" collapsed="false">
      <c r="A1204" s="7" t="s">
        <v>2092</v>
      </c>
      <c r="B1204" s="7" t="s">
        <v>2106</v>
      </c>
      <c r="C1204" s="8" t="s">
        <v>2107</v>
      </c>
      <c r="D1204" s="9" t="str">
        <f aca="false">A1204&amp;"|"&amp;B1204</f>
        <v>Maryland|Cecil County</v>
      </c>
      <c r="E1204" s="10" t="n">
        <v>1367</v>
      </c>
      <c r="F1204" s="10" t="n">
        <v>1951</v>
      </c>
      <c r="G1204" s="10" t="n">
        <v>94</v>
      </c>
      <c r="H1204" s="10" t="n">
        <v>13</v>
      </c>
      <c r="I1204" s="10" t="n">
        <v>1103</v>
      </c>
      <c r="J1204" s="10" t="n">
        <v>91146</v>
      </c>
      <c r="K1204" s="11" t="n">
        <v>104366</v>
      </c>
      <c r="L1204" s="12" t="n">
        <f aca="false">IF(COUNT(F1204,G1204)=2,F1204+G1204,"")</f>
        <v>2045</v>
      </c>
      <c r="M1204" s="12" t="n">
        <f aca="false">IF(COUNT(E1204,H1204)=2,E1204+H1204,"")</f>
        <v>1380</v>
      </c>
    </row>
    <row r="1205" customFormat="false" ht="15" hidden="false" customHeight="false" outlineLevel="0" collapsed="false">
      <c r="A1205" s="7" t="s">
        <v>2092</v>
      </c>
      <c r="B1205" s="7" t="s">
        <v>2108</v>
      </c>
      <c r="C1205" s="8" t="s">
        <v>2109</v>
      </c>
      <c r="D1205" s="9" t="str">
        <f aca="false">A1205&amp;"|"&amp;B1205</f>
        <v>Maryland|Charles County</v>
      </c>
      <c r="E1205" s="10" t="n">
        <v>1897</v>
      </c>
      <c r="F1205" s="10" t="n">
        <v>2430</v>
      </c>
      <c r="G1205" s="10" t="n">
        <v>131</v>
      </c>
      <c r="H1205" s="10" t="n">
        <v>13</v>
      </c>
      <c r="I1205" s="10" t="n">
        <v>1401</v>
      </c>
      <c r="J1205" s="10" t="n">
        <v>120592</v>
      </c>
      <c r="K1205" s="11" t="n">
        <v>168710</v>
      </c>
      <c r="L1205" s="12" t="n">
        <f aca="false">IF(COUNT(F1205,G1205)=2,F1205+G1205,"")</f>
        <v>2561</v>
      </c>
      <c r="M1205" s="12" t="n">
        <f aca="false">IF(COUNT(E1205,H1205)=2,E1205+H1205,"")</f>
        <v>1910</v>
      </c>
    </row>
    <row r="1206" customFormat="false" ht="15" hidden="false" customHeight="false" outlineLevel="0" collapsed="false">
      <c r="A1206" s="7" t="s">
        <v>2092</v>
      </c>
      <c r="B1206" s="7" t="s">
        <v>2110</v>
      </c>
      <c r="C1206" s="8" t="s">
        <v>2111</v>
      </c>
      <c r="D1206" s="9" t="str">
        <f aca="false">A1206&amp;"|"&amp;B1206</f>
        <v>Maryland|Dorchester County</v>
      </c>
      <c r="E1206" s="10" t="n">
        <v>959</v>
      </c>
      <c r="F1206" s="10" t="n">
        <v>1677</v>
      </c>
      <c r="G1206" s="10" t="n">
        <v>81</v>
      </c>
      <c r="H1206" s="10" t="n">
        <v>13</v>
      </c>
      <c r="I1206" s="10" t="n">
        <v>904</v>
      </c>
      <c r="J1206" s="10" t="n">
        <v>60495</v>
      </c>
      <c r="K1206" s="11" t="n">
        <v>32612</v>
      </c>
      <c r="L1206" s="12" t="n">
        <f aca="false">IF(COUNT(F1206,G1206)=2,F1206+G1206,"")</f>
        <v>1758</v>
      </c>
      <c r="M1206" s="12" t="n">
        <f aca="false">IF(COUNT(E1206,H1206)=2,E1206+H1206,"")</f>
        <v>972</v>
      </c>
    </row>
    <row r="1207" customFormat="false" ht="15" hidden="false" customHeight="false" outlineLevel="0" collapsed="false">
      <c r="A1207" s="7" t="s">
        <v>2092</v>
      </c>
      <c r="B1207" s="7" t="s">
        <v>2112</v>
      </c>
      <c r="C1207" s="8" t="s">
        <v>2113</v>
      </c>
      <c r="D1207" s="9" t="str">
        <f aca="false">A1207&amp;"|"&amp;B1207</f>
        <v>Maryland|Frederick County</v>
      </c>
      <c r="E1207" s="10" t="n">
        <v>1706</v>
      </c>
      <c r="F1207" s="10" t="n">
        <v>2375</v>
      </c>
      <c r="G1207" s="10" t="n">
        <v>118</v>
      </c>
      <c r="H1207" s="10" t="n">
        <v>13</v>
      </c>
      <c r="I1207" s="10" t="n">
        <v>1408</v>
      </c>
      <c r="J1207" s="10" t="n">
        <v>120458</v>
      </c>
      <c r="K1207" s="11" t="n">
        <v>280341</v>
      </c>
      <c r="L1207" s="12" t="n">
        <f aca="false">IF(COUNT(F1207,G1207)=2,F1207+G1207,"")</f>
        <v>2493</v>
      </c>
      <c r="M1207" s="12" t="n">
        <f aca="false">IF(COUNT(E1207,H1207)=2,E1207+H1207,"")</f>
        <v>1719</v>
      </c>
    </row>
    <row r="1208" customFormat="false" ht="15" hidden="false" customHeight="false" outlineLevel="0" collapsed="false">
      <c r="A1208" s="7" t="s">
        <v>2092</v>
      </c>
      <c r="B1208" s="7" t="s">
        <v>2114</v>
      </c>
      <c r="C1208" s="8" t="s">
        <v>2115</v>
      </c>
      <c r="D1208" s="9" t="str">
        <f aca="false">A1208&amp;"|"&amp;B1208</f>
        <v>Maryland|Garrett County</v>
      </c>
      <c r="E1208" s="10" t="n">
        <v>710</v>
      </c>
      <c r="F1208" s="10" t="n">
        <v>1521</v>
      </c>
      <c r="G1208" s="10" t="n">
        <v>81</v>
      </c>
      <c r="H1208" s="10" t="n">
        <v>13</v>
      </c>
      <c r="I1208" s="10" t="n">
        <v>1070</v>
      </c>
      <c r="J1208" s="10" t="n">
        <v>69031</v>
      </c>
      <c r="K1208" s="11" t="n">
        <v>28713</v>
      </c>
      <c r="L1208" s="12" t="n">
        <f aca="false">IF(COUNT(F1208,G1208)=2,F1208+G1208,"")</f>
        <v>1602</v>
      </c>
      <c r="M1208" s="12" t="n">
        <f aca="false">IF(COUNT(E1208,H1208)=2,E1208+H1208,"")</f>
        <v>723</v>
      </c>
    </row>
    <row r="1209" customFormat="false" ht="15" hidden="false" customHeight="false" outlineLevel="0" collapsed="false">
      <c r="A1209" s="7" t="s">
        <v>2092</v>
      </c>
      <c r="B1209" s="7" t="s">
        <v>2116</v>
      </c>
      <c r="C1209" s="8" t="s">
        <v>2117</v>
      </c>
      <c r="D1209" s="9" t="str">
        <f aca="false">A1209&amp;"|"&amp;B1209</f>
        <v>Maryland|Harford County</v>
      </c>
      <c r="E1209" s="10" t="n">
        <v>1557</v>
      </c>
      <c r="F1209" s="10" t="n">
        <v>2108</v>
      </c>
      <c r="G1209" s="10" t="n">
        <v>107</v>
      </c>
      <c r="H1209" s="10" t="n">
        <v>13</v>
      </c>
      <c r="I1209" s="10" t="n">
        <v>1408</v>
      </c>
      <c r="J1209" s="10" t="n">
        <v>111317</v>
      </c>
      <c r="K1209" s="11" t="n">
        <v>262509</v>
      </c>
      <c r="L1209" s="12" t="n">
        <f aca="false">IF(COUNT(F1209,G1209)=2,F1209+G1209,"")</f>
        <v>2215</v>
      </c>
      <c r="M1209" s="12" t="n">
        <f aca="false">IF(COUNT(E1209,H1209)=2,E1209+H1209,"")</f>
        <v>1570</v>
      </c>
    </row>
    <row r="1210" customFormat="false" ht="15" hidden="false" customHeight="false" outlineLevel="0" collapsed="false">
      <c r="A1210" s="7" t="s">
        <v>2092</v>
      </c>
      <c r="B1210" s="7" t="s">
        <v>336</v>
      </c>
      <c r="C1210" s="8" t="s">
        <v>2118</v>
      </c>
      <c r="D1210" s="9" t="str">
        <f aca="false">A1210&amp;"|"&amp;B1210</f>
        <v>Maryland|Howard County</v>
      </c>
      <c r="E1210" s="10" t="n">
        <v>2038</v>
      </c>
      <c r="F1210" s="10" t="n">
        <v>2950</v>
      </c>
      <c r="G1210" s="10" t="n">
        <v>141</v>
      </c>
      <c r="H1210" s="10" t="n">
        <v>13</v>
      </c>
      <c r="I1210" s="10" t="n">
        <v>1794</v>
      </c>
      <c r="J1210" s="10" t="n">
        <v>146982</v>
      </c>
      <c r="K1210" s="11" t="n">
        <v>333916</v>
      </c>
      <c r="L1210" s="12" t="n">
        <f aca="false">IF(COUNT(F1210,G1210)=2,F1210+G1210,"")</f>
        <v>3091</v>
      </c>
      <c r="M1210" s="12" t="n">
        <f aca="false">IF(COUNT(E1210,H1210)=2,E1210+H1210,"")</f>
        <v>2051</v>
      </c>
    </row>
    <row r="1211" customFormat="false" ht="15" hidden="false" customHeight="false" outlineLevel="0" collapsed="false">
      <c r="A1211" s="7" t="s">
        <v>2092</v>
      </c>
      <c r="B1211" s="7" t="s">
        <v>669</v>
      </c>
      <c r="C1211" s="8" t="s">
        <v>2119</v>
      </c>
      <c r="D1211" s="9" t="str">
        <f aca="false">A1211&amp;"|"&amp;B1211</f>
        <v>Maryland|Kent County</v>
      </c>
      <c r="E1211" s="10" t="n">
        <v>1144</v>
      </c>
      <c r="F1211" s="10" t="n">
        <v>1808</v>
      </c>
      <c r="G1211" s="10" t="n">
        <v>81</v>
      </c>
      <c r="H1211" s="10" t="n">
        <v>13</v>
      </c>
      <c r="I1211" s="10" t="n">
        <v>940</v>
      </c>
      <c r="J1211" s="10" t="n">
        <v>74402</v>
      </c>
      <c r="K1211" s="11" t="n">
        <v>19265</v>
      </c>
      <c r="L1211" s="12" t="n">
        <f aca="false">IF(COUNT(F1211,G1211)=2,F1211+G1211,"")</f>
        <v>1889</v>
      </c>
      <c r="M1211" s="12" t="n">
        <f aca="false">IF(COUNT(E1211,H1211)=2,E1211+H1211,"")</f>
        <v>1157</v>
      </c>
    </row>
    <row r="1212" customFormat="false" ht="15" hidden="false" customHeight="false" outlineLevel="0" collapsed="false">
      <c r="A1212" s="7" t="s">
        <v>2092</v>
      </c>
      <c r="B1212" s="7" t="s">
        <v>155</v>
      </c>
      <c r="C1212" s="8" t="s">
        <v>2120</v>
      </c>
      <c r="D1212" s="9" t="str">
        <f aca="false">A1212&amp;"|"&amp;B1212</f>
        <v>Maryland|Montgomery County</v>
      </c>
      <c r="E1212" s="10" t="n">
        <v>2030</v>
      </c>
      <c r="F1212" s="10" t="n">
        <v>2898</v>
      </c>
      <c r="G1212" s="10" t="n">
        <v>140</v>
      </c>
      <c r="H1212" s="10" t="n">
        <v>13</v>
      </c>
      <c r="I1212" s="10" t="n">
        <v>1794</v>
      </c>
      <c r="J1212" s="10" t="n">
        <v>128733</v>
      </c>
      <c r="K1212" s="11" t="n">
        <v>1057586</v>
      </c>
      <c r="L1212" s="12" t="n">
        <f aca="false">IF(COUNT(F1212,G1212)=2,F1212+G1212,"")</f>
        <v>3038</v>
      </c>
      <c r="M1212" s="12" t="n">
        <f aca="false">IF(COUNT(E1212,H1212)=2,E1212+H1212,"")</f>
        <v>2043</v>
      </c>
    </row>
    <row r="1213" customFormat="false" ht="15" hidden="false" customHeight="false" outlineLevel="0" collapsed="false">
      <c r="A1213" s="7" t="s">
        <v>2092</v>
      </c>
      <c r="B1213" s="7" t="s">
        <v>2121</v>
      </c>
      <c r="C1213" s="8" t="s">
        <v>2122</v>
      </c>
      <c r="D1213" s="9" t="str">
        <f aca="false">A1213&amp;"|"&amp;B1213</f>
        <v>Maryland|Prince George's County</v>
      </c>
      <c r="E1213" s="10" t="n">
        <v>1761</v>
      </c>
      <c r="F1213" s="10" t="n">
        <v>2435</v>
      </c>
      <c r="G1213" s="10" t="n">
        <v>121</v>
      </c>
      <c r="H1213" s="10" t="n">
        <v>13</v>
      </c>
      <c r="I1213" s="10" t="n">
        <v>1419</v>
      </c>
      <c r="J1213" s="10" t="n">
        <v>100708</v>
      </c>
      <c r="K1213" s="11" t="n">
        <v>955584</v>
      </c>
      <c r="L1213" s="12" t="n">
        <f aca="false">IF(COUNT(F1213,G1213)=2,F1213+G1213,"")</f>
        <v>2556</v>
      </c>
      <c r="M1213" s="12" t="n">
        <f aca="false">IF(COUNT(E1213,H1213)=2,E1213+H1213,"")</f>
        <v>1774</v>
      </c>
    </row>
    <row r="1214" customFormat="false" ht="15" hidden="false" customHeight="false" outlineLevel="0" collapsed="false">
      <c r="A1214" s="7" t="s">
        <v>2092</v>
      </c>
      <c r="B1214" s="7" t="s">
        <v>2123</v>
      </c>
      <c r="C1214" s="8" t="s">
        <v>2124</v>
      </c>
      <c r="D1214" s="9" t="str">
        <f aca="false">A1214&amp;"|"&amp;B1214</f>
        <v>Maryland|Queen Anne's County</v>
      </c>
      <c r="E1214" s="10" t="n">
        <v>1611</v>
      </c>
      <c r="F1214" s="10" t="n">
        <v>2364</v>
      </c>
      <c r="G1214" s="10" t="n">
        <v>111</v>
      </c>
      <c r="H1214" s="10" t="n">
        <v>13</v>
      </c>
      <c r="I1214" s="10" t="n">
        <v>1103</v>
      </c>
      <c r="J1214" s="10" t="n">
        <v>113347</v>
      </c>
      <c r="K1214" s="11" t="n">
        <v>50951</v>
      </c>
      <c r="L1214" s="12" t="n">
        <f aca="false">IF(COUNT(F1214,G1214)=2,F1214+G1214,"")</f>
        <v>2475</v>
      </c>
      <c r="M1214" s="12" t="n">
        <f aca="false">IF(COUNT(E1214,H1214)=2,E1214+H1214,"")</f>
        <v>1624</v>
      </c>
    </row>
    <row r="1215" customFormat="false" ht="15" hidden="false" customHeight="false" outlineLevel="0" collapsed="false">
      <c r="A1215" s="7" t="s">
        <v>2092</v>
      </c>
      <c r="B1215" s="7" t="s">
        <v>2085</v>
      </c>
      <c r="C1215" s="8" t="s">
        <v>2125</v>
      </c>
      <c r="D1215" s="9" t="str">
        <f aca="false">A1215&amp;"|"&amp;B1215</f>
        <v>Maryland|Somerset County</v>
      </c>
      <c r="E1215" s="10" t="n">
        <v>938</v>
      </c>
      <c r="F1215" s="10" t="n">
        <v>1390</v>
      </c>
      <c r="G1215" s="10" t="n">
        <v>81</v>
      </c>
      <c r="H1215" s="10" t="n">
        <v>13</v>
      </c>
      <c r="I1215" s="10" t="n">
        <v>904</v>
      </c>
      <c r="J1215" s="10" t="n">
        <v>52462</v>
      </c>
      <c r="K1215" s="11" t="n">
        <v>24685</v>
      </c>
      <c r="L1215" s="12" t="n">
        <f aca="false">IF(COUNT(F1215,G1215)=2,F1215+G1215,"")</f>
        <v>1471</v>
      </c>
      <c r="M1215" s="12" t="n">
        <f aca="false">IF(COUNT(E1215,H1215)=2,E1215+H1215,"")</f>
        <v>951</v>
      </c>
    </row>
    <row r="1216" customFormat="false" ht="15" hidden="false" customHeight="false" outlineLevel="0" collapsed="false">
      <c r="A1216" s="7" t="s">
        <v>2092</v>
      </c>
      <c r="B1216" s="7" t="s">
        <v>2126</v>
      </c>
      <c r="C1216" s="8" t="s">
        <v>2127</v>
      </c>
      <c r="D1216" s="9" t="str">
        <f aca="false">A1216&amp;"|"&amp;B1216</f>
        <v>Maryland|St. Mary's County</v>
      </c>
      <c r="E1216" s="10" t="n">
        <v>1692</v>
      </c>
      <c r="F1216" s="10" t="n">
        <v>2256</v>
      </c>
      <c r="G1216" s="10" t="n">
        <v>117</v>
      </c>
      <c r="H1216" s="10" t="n">
        <v>13</v>
      </c>
      <c r="I1216" s="10" t="n">
        <v>1103</v>
      </c>
      <c r="J1216" s="10" t="n">
        <v>114580</v>
      </c>
      <c r="K1216" s="11" t="n">
        <v>114372</v>
      </c>
      <c r="L1216" s="12" t="n">
        <f aca="false">IF(COUNT(F1216,G1216)=2,F1216+G1216,"")</f>
        <v>2373</v>
      </c>
      <c r="M1216" s="12" t="n">
        <f aca="false">IF(COUNT(E1216,H1216)=2,E1216+H1216,"")</f>
        <v>1705</v>
      </c>
    </row>
    <row r="1217" customFormat="false" ht="15" hidden="false" customHeight="false" outlineLevel="0" collapsed="false">
      <c r="A1217" s="7" t="s">
        <v>2092</v>
      </c>
      <c r="B1217" s="7" t="s">
        <v>1009</v>
      </c>
      <c r="C1217" s="8" t="s">
        <v>2128</v>
      </c>
      <c r="D1217" s="9" t="str">
        <f aca="false">A1217&amp;"|"&amp;B1217</f>
        <v>Maryland|Talbot County</v>
      </c>
      <c r="E1217" s="10" t="n">
        <v>1248</v>
      </c>
      <c r="F1217" s="10" t="n">
        <v>2112</v>
      </c>
      <c r="G1217" s="10" t="n">
        <v>86</v>
      </c>
      <c r="H1217" s="10" t="n">
        <v>13</v>
      </c>
      <c r="I1217" s="10" t="n">
        <v>1103</v>
      </c>
      <c r="J1217" s="10" t="n">
        <v>84378</v>
      </c>
      <c r="K1217" s="11" t="n">
        <v>37707</v>
      </c>
      <c r="L1217" s="12" t="n">
        <f aca="false">IF(COUNT(F1217,G1217)=2,F1217+G1217,"")</f>
        <v>2198</v>
      </c>
      <c r="M1217" s="12" t="n">
        <f aca="false">IF(COUNT(E1217,H1217)=2,E1217+H1217,"")</f>
        <v>1261</v>
      </c>
    </row>
    <row r="1218" customFormat="false" ht="15" hidden="false" customHeight="false" outlineLevel="0" collapsed="false">
      <c r="A1218" s="7" t="s">
        <v>2092</v>
      </c>
      <c r="B1218" s="7" t="s">
        <v>183</v>
      </c>
      <c r="C1218" s="8" t="s">
        <v>2129</v>
      </c>
      <c r="D1218" s="9" t="str">
        <f aca="false">A1218&amp;"|"&amp;B1218</f>
        <v>Maryland|Washington County</v>
      </c>
      <c r="E1218" s="10" t="n">
        <v>1100</v>
      </c>
      <c r="F1218" s="10" t="n">
        <v>1695</v>
      </c>
      <c r="G1218" s="10" t="n">
        <v>81</v>
      </c>
      <c r="H1218" s="10" t="n">
        <v>13</v>
      </c>
      <c r="I1218" s="10" t="n">
        <v>1103</v>
      </c>
      <c r="J1218" s="10" t="n">
        <v>74157</v>
      </c>
      <c r="K1218" s="11" t="n">
        <v>155033</v>
      </c>
      <c r="L1218" s="12" t="n">
        <f aca="false">IF(COUNT(F1218,G1218)=2,F1218+G1218,"")</f>
        <v>1776</v>
      </c>
      <c r="M1218" s="12" t="n">
        <f aca="false">IF(COUNT(E1218,H1218)=2,E1218+H1218,"")</f>
        <v>1113</v>
      </c>
    </row>
    <row r="1219" customFormat="false" ht="15" hidden="false" customHeight="false" outlineLevel="0" collapsed="false">
      <c r="A1219" s="7" t="s">
        <v>2092</v>
      </c>
      <c r="B1219" s="7" t="s">
        <v>2130</v>
      </c>
      <c r="C1219" s="8" t="s">
        <v>2131</v>
      </c>
      <c r="D1219" s="9" t="str">
        <f aca="false">A1219&amp;"|"&amp;B1219</f>
        <v>Maryland|Wicomico County</v>
      </c>
      <c r="E1219" s="10" t="n">
        <v>1238</v>
      </c>
      <c r="F1219" s="10" t="n">
        <v>1589</v>
      </c>
      <c r="G1219" s="10" t="n">
        <v>85</v>
      </c>
      <c r="H1219" s="10" t="n">
        <v>13</v>
      </c>
      <c r="I1219" s="10" t="n">
        <v>904</v>
      </c>
      <c r="J1219" s="10" t="n">
        <v>72861</v>
      </c>
      <c r="K1219" s="11" t="n">
        <v>104117</v>
      </c>
      <c r="L1219" s="12" t="n">
        <f aca="false">IF(COUNT(F1219,G1219)=2,F1219+G1219,"")</f>
        <v>1674</v>
      </c>
      <c r="M1219" s="12" t="n">
        <f aca="false">IF(COUNT(E1219,H1219)=2,E1219+H1219,"")</f>
        <v>1251</v>
      </c>
    </row>
    <row r="1220" customFormat="false" ht="15" hidden="false" customHeight="false" outlineLevel="0" collapsed="false">
      <c r="A1220" s="7" t="s">
        <v>2092</v>
      </c>
      <c r="B1220" s="7" t="s">
        <v>2132</v>
      </c>
      <c r="C1220" s="8" t="s">
        <v>2133</v>
      </c>
      <c r="D1220" s="9" t="str">
        <f aca="false">A1220&amp;"|"&amp;B1220</f>
        <v>Maryland|Worcester County</v>
      </c>
      <c r="E1220" s="10" t="n">
        <v>1180</v>
      </c>
      <c r="F1220" s="10" t="n">
        <v>1865</v>
      </c>
      <c r="G1220" s="10" t="n">
        <v>81</v>
      </c>
      <c r="H1220" s="10" t="n">
        <v>13</v>
      </c>
      <c r="I1220" s="10" t="n">
        <v>1031</v>
      </c>
      <c r="J1220" s="10" t="n">
        <v>81455</v>
      </c>
      <c r="K1220" s="11" t="n">
        <v>53279</v>
      </c>
      <c r="L1220" s="12" t="n">
        <f aca="false">IF(COUNT(F1220,G1220)=2,F1220+G1220,"")</f>
        <v>1946</v>
      </c>
      <c r="M1220" s="12" t="n">
        <f aca="false">IF(COUNT(E1220,H1220)=2,E1220+H1220,"")</f>
        <v>1193</v>
      </c>
    </row>
    <row r="1221" customFormat="false" ht="15" hidden="false" customHeight="false" outlineLevel="0" collapsed="false">
      <c r="A1221" s="7" t="s">
        <v>2134</v>
      </c>
      <c r="B1221" s="7" t="s">
        <v>2135</v>
      </c>
      <c r="C1221" s="8" t="s">
        <v>2136</v>
      </c>
      <c r="D1221" s="9" t="str">
        <f aca="false">A1221&amp;"|"&amp;B1221</f>
        <v>Massachusetts|Barnstable County</v>
      </c>
      <c r="E1221" s="10" t="n">
        <v>1596</v>
      </c>
      <c r="F1221" s="10" t="n">
        <v>2379</v>
      </c>
      <c r="G1221" s="10" t="n">
        <v>145</v>
      </c>
      <c r="H1221" s="10" t="n">
        <v>14</v>
      </c>
      <c r="I1221" s="10" t="n">
        <v>1525</v>
      </c>
      <c r="J1221" s="10" t="n">
        <v>94452</v>
      </c>
      <c r="K1221" s="11" t="n">
        <v>230073</v>
      </c>
      <c r="L1221" s="12" t="n">
        <f aca="false">IF(COUNT(F1221,G1221)=2,F1221+G1221,"")</f>
        <v>2524</v>
      </c>
      <c r="M1221" s="12" t="n">
        <f aca="false">IF(COUNT(E1221,H1221)=2,E1221+H1221,"")</f>
        <v>1610</v>
      </c>
    </row>
    <row r="1222" customFormat="false" ht="15" hidden="false" customHeight="false" outlineLevel="0" collapsed="false">
      <c r="A1222" s="7" t="s">
        <v>2134</v>
      </c>
      <c r="B1222" s="7" t="s">
        <v>2137</v>
      </c>
      <c r="C1222" s="8" t="s">
        <v>2138</v>
      </c>
      <c r="D1222" s="9" t="str">
        <f aca="false">A1222&amp;"|"&amp;B1222</f>
        <v>Massachusetts|Berkshire County</v>
      </c>
      <c r="E1222" s="10" t="n">
        <v>1042</v>
      </c>
      <c r="F1222" s="10" t="n">
        <v>1782</v>
      </c>
      <c r="G1222" s="10" t="n">
        <v>109</v>
      </c>
      <c r="H1222" s="10" t="n">
        <v>14</v>
      </c>
      <c r="I1222" s="10" t="n">
        <v>1430</v>
      </c>
      <c r="J1222" s="10" t="n">
        <v>72565</v>
      </c>
      <c r="K1222" s="11" t="n">
        <v>128047</v>
      </c>
      <c r="L1222" s="12" t="n">
        <f aca="false">IF(COUNT(F1222,G1222)=2,F1222+G1222,"")</f>
        <v>1891</v>
      </c>
      <c r="M1222" s="12" t="n">
        <f aca="false">IF(COUNT(E1222,H1222)=2,E1222+H1222,"")</f>
        <v>1056</v>
      </c>
    </row>
    <row r="1223" customFormat="false" ht="15" hidden="false" customHeight="false" outlineLevel="0" collapsed="false">
      <c r="A1223" s="7" t="s">
        <v>2134</v>
      </c>
      <c r="B1223" s="7" t="s">
        <v>2139</v>
      </c>
      <c r="C1223" s="8" t="s">
        <v>2140</v>
      </c>
      <c r="D1223" s="9" t="str">
        <f aca="false">A1223&amp;"|"&amp;B1223</f>
        <v>Massachusetts|Bristol County</v>
      </c>
      <c r="E1223" s="10" t="n">
        <v>1181</v>
      </c>
      <c r="F1223" s="10" t="n">
        <v>2330</v>
      </c>
      <c r="G1223" s="10" t="n">
        <v>109</v>
      </c>
      <c r="H1223" s="10" t="n">
        <v>14</v>
      </c>
      <c r="I1223" s="10" t="n">
        <v>1525</v>
      </c>
      <c r="J1223" s="10" t="n">
        <v>84198</v>
      </c>
      <c r="K1223" s="11" t="n">
        <v>578436</v>
      </c>
      <c r="L1223" s="12" t="n">
        <f aca="false">IF(COUNT(F1223,G1223)=2,F1223+G1223,"")</f>
        <v>2439</v>
      </c>
      <c r="M1223" s="12" t="n">
        <f aca="false">IF(COUNT(E1223,H1223)=2,E1223+H1223,"")</f>
        <v>1195</v>
      </c>
    </row>
    <row r="1224" customFormat="false" ht="15" hidden="false" customHeight="false" outlineLevel="0" collapsed="false">
      <c r="A1224" s="7" t="s">
        <v>2134</v>
      </c>
      <c r="B1224" s="7" t="s">
        <v>2141</v>
      </c>
      <c r="C1224" s="8" t="s">
        <v>2142</v>
      </c>
      <c r="D1224" s="9" t="str">
        <f aca="false">A1224&amp;"|"&amp;B1224</f>
        <v>Massachusetts|Dukes County</v>
      </c>
      <c r="E1224" s="10" t="n">
        <v>1371</v>
      </c>
      <c r="F1224" s="10" t="n">
        <v>3367</v>
      </c>
      <c r="G1224" s="10" t="n">
        <v>125</v>
      </c>
      <c r="H1224" s="10" t="n">
        <v>14</v>
      </c>
      <c r="I1224" s="10" t="n">
        <v>1525</v>
      </c>
      <c r="J1224" s="10" t="n">
        <v>102348</v>
      </c>
      <c r="K1224" s="11" t="n">
        <v>20751</v>
      </c>
      <c r="L1224" s="12" t="n">
        <f aca="false">IF(COUNT(F1224,G1224)=2,F1224+G1224,"")</f>
        <v>3492</v>
      </c>
      <c r="M1224" s="12" t="n">
        <f aca="false">IF(COUNT(E1224,H1224)=2,E1224+H1224,"")</f>
        <v>1385</v>
      </c>
    </row>
    <row r="1225" customFormat="false" ht="15" hidden="false" customHeight="false" outlineLevel="0" collapsed="false">
      <c r="A1225" s="7" t="s">
        <v>2134</v>
      </c>
      <c r="B1225" s="7" t="s">
        <v>2143</v>
      </c>
      <c r="C1225" s="8" t="s">
        <v>2144</v>
      </c>
      <c r="D1225" s="9" t="str">
        <f aca="false">A1225&amp;"|"&amp;B1225</f>
        <v>Massachusetts|Essex County</v>
      </c>
      <c r="E1225" s="10" t="n">
        <v>1673</v>
      </c>
      <c r="F1225" s="10" t="n">
        <v>2807</v>
      </c>
      <c r="G1225" s="10" t="n">
        <v>152</v>
      </c>
      <c r="H1225" s="10" t="n">
        <v>14</v>
      </c>
      <c r="I1225" s="10" t="n">
        <v>2000</v>
      </c>
      <c r="J1225" s="10" t="n">
        <v>99431</v>
      </c>
      <c r="K1225" s="11" t="n">
        <v>807258</v>
      </c>
      <c r="L1225" s="12" t="n">
        <f aca="false">IF(COUNT(F1225,G1225)=2,F1225+G1225,"")</f>
        <v>2959</v>
      </c>
      <c r="M1225" s="12" t="n">
        <f aca="false">IF(COUNT(E1225,H1225)=2,E1225+H1225,"")</f>
        <v>1687</v>
      </c>
    </row>
    <row r="1226" customFormat="false" ht="15" hidden="false" customHeight="false" outlineLevel="0" collapsed="false">
      <c r="A1226" s="7" t="s">
        <v>2134</v>
      </c>
      <c r="B1226" s="7" t="s">
        <v>113</v>
      </c>
      <c r="C1226" s="8" t="s">
        <v>2145</v>
      </c>
      <c r="D1226" s="9" t="str">
        <f aca="false">A1226&amp;"|"&amp;B1226</f>
        <v>Massachusetts|Franklin County</v>
      </c>
      <c r="E1226" s="10" t="n">
        <v>1169</v>
      </c>
      <c r="F1226" s="10" t="n">
        <v>1876</v>
      </c>
      <c r="G1226" s="10" t="n">
        <v>109</v>
      </c>
      <c r="H1226" s="10" t="n">
        <v>14</v>
      </c>
      <c r="I1226" s="10" t="n">
        <v>1430</v>
      </c>
      <c r="J1226" s="10" t="n">
        <v>72584</v>
      </c>
      <c r="K1226" s="11" t="n">
        <v>70922</v>
      </c>
      <c r="L1226" s="12" t="n">
        <f aca="false">IF(COUNT(F1226,G1226)=2,F1226+G1226,"")</f>
        <v>1985</v>
      </c>
      <c r="M1226" s="12" t="n">
        <f aca="false">IF(COUNT(E1226,H1226)=2,E1226+H1226,"")</f>
        <v>1183</v>
      </c>
    </row>
    <row r="1227" customFormat="false" ht="15" hidden="false" customHeight="false" outlineLevel="0" collapsed="false">
      <c r="A1227" s="7" t="s">
        <v>2134</v>
      </c>
      <c r="B1227" s="7" t="s">
        <v>2146</v>
      </c>
      <c r="C1227" s="8" t="s">
        <v>2147</v>
      </c>
      <c r="D1227" s="9" t="str">
        <f aca="false">A1227&amp;"|"&amp;B1227</f>
        <v>Massachusetts|Hampden County</v>
      </c>
      <c r="E1227" s="10" t="n">
        <v>1105</v>
      </c>
      <c r="F1227" s="10" t="n">
        <v>1904</v>
      </c>
      <c r="G1227" s="10" t="n">
        <v>109</v>
      </c>
      <c r="H1227" s="10" t="n">
        <v>14</v>
      </c>
      <c r="I1227" s="10" t="n">
        <v>1430</v>
      </c>
      <c r="J1227" s="10" t="n">
        <v>70535</v>
      </c>
      <c r="K1227" s="11" t="n">
        <v>462853</v>
      </c>
      <c r="L1227" s="12" t="n">
        <f aca="false">IF(COUNT(F1227,G1227)=2,F1227+G1227,"")</f>
        <v>2013</v>
      </c>
      <c r="M1227" s="12" t="n">
        <f aca="false">IF(COUNT(E1227,H1227)=2,E1227+H1227,"")</f>
        <v>1119</v>
      </c>
    </row>
    <row r="1228" customFormat="false" ht="15" hidden="false" customHeight="false" outlineLevel="0" collapsed="false">
      <c r="A1228" s="7" t="s">
        <v>2134</v>
      </c>
      <c r="B1228" s="7" t="s">
        <v>2148</v>
      </c>
      <c r="C1228" s="8" t="s">
        <v>2149</v>
      </c>
      <c r="D1228" s="9" t="str">
        <f aca="false">A1228&amp;"|"&amp;B1228</f>
        <v>Massachusetts|Hampshire County</v>
      </c>
      <c r="E1228" s="10" t="n">
        <v>1332</v>
      </c>
      <c r="F1228" s="10" t="n">
        <v>2196</v>
      </c>
      <c r="G1228" s="10" t="n">
        <v>121</v>
      </c>
      <c r="H1228" s="10" t="n">
        <v>14</v>
      </c>
      <c r="I1228" s="10" t="n">
        <v>1430</v>
      </c>
      <c r="J1228" s="10" t="n">
        <v>86391</v>
      </c>
      <c r="K1228" s="11" t="n">
        <v>156595</v>
      </c>
      <c r="L1228" s="12" t="n">
        <f aca="false">IF(COUNT(F1228,G1228)=2,F1228+G1228,"")</f>
        <v>2317</v>
      </c>
      <c r="M1228" s="12" t="n">
        <f aca="false">IF(COUNT(E1228,H1228)=2,E1228+H1228,"")</f>
        <v>1346</v>
      </c>
    </row>
    <row r="1229" customFormat="false" ht="15" hidden="false" customHeight="false" outlineLevel="0" collapsed="false">
      <c r="A1229" s="7" t="s">
        <v>2134</v>
      </c>
      <c r="B1229" s="7" t="s">
        <v>2150</v>
      </c>
      <c r="C1229" s="8" t="s">
        <v>2151</v>
      </c>
      <c r="D1229" s="9" t="str">
        <f aca="false">A1229&amp;"|"&amp;B1229</f>
        <v>Massachusetts|Middlesex County</v>
      </c>
      <c r="E1229" s="10" t="n">
        <v>2126</v>
      </c>
      <c r="F1229" s="10" t="n">
        <v>3140</v>
      </c>
      <c r="G1229" s="10" t="n">
        <v>193</v>
      </c>
      <c r="H1229" s="10" t="n">
        <v>14</v>
      </c>
      <c r="I1229" s="10" t="n">
        <v>2000</v>
      </c>
      <c r="J1229" s="10" t="n">
        <v>126779</v>
      </c>
      <c r="K1229" s="11" t="n">
        <v>1622896</v>
      </c>
      <c r="L1229" s="12" t="n">
        <f aca="false">IF(COUNT(F1229,G1229)=2,F1229+G1229,"")</f>
        <v>3333</v>
      </c>
      <c r="M1229" s="12" t="n">
        <f aca="false">IF(COUNT(E1229,H1229)=2,E1229+H1229,"")</f>
        <v>2140</v>
      </c>
    </row>
    <row r="1230" customFormat="false" ht="15" hidden="false" customHeight="false" outlineLevel="0" collapsed="false">
      <c r="A1230" s="7" t="s">
        <v>2134</v>
      </c>
      <c r="B1230" s="7" t="s">
        <v>2152</v>
      </c>
      <c r="C1230" s="8" t="s">
        <v>2153</v>
      </c>
      <c r="D1230" s="9" t="str">
        <f aca="false">A1230&amp;"|"&amp;B1230</f>
        <v>Massachusetts|Nantucket County</v>
      </c>
      <c r="E1230" s="10" t="n">
        <v>2070</v>
      </c>
      <c r="F1230" s="10" t="n">
        <v>3485</v>
      </c>
      <c r="G1230" s="10" t="n">
        <v>188</v>
      </c>
      <c r="H1230" s="10" t="n">
        <v>14</v>
      </c>
      <c r="I1230" s="10" t="n">
        <v>1525</v>
      </c>
      <c r="J1230" s="10" t="n">
        <v>119750</v>
      </c>
      <c r="K1230" s="11" t="n">
        <v>14299</v>
      </c>
      <c r="L1230" s="12" t="n">
        <f aca="false">IF(COUNT(F1230,G1230)=2,F1230+G1230,"")</f>
        <v>3673</v>
      </c>
      <c r="M1230" s="12" t="n">
        <f aca="false">IF(COUNT(E1230,H1230)=2,E1230+H1230,"")</f>
        <v>2084</v>
      </c>
    </row>
    <row r="1231" customFormat="false" ht="15" hidden="false" customHeight="false" outlineLevel="0" collapsed="false">
      <c r="A1231" s="7" t="s">
        <v>2134</v>
      </c>
      <c r="B1231" s="7" t="s">
        <v>2154</v>
      </c>
      <c r="C1231" s="8" t="s">
        <v>2155</v>
      </c>
      <c r="D1231" s="9" t="str">
        <f aca="false">A1231&amp;"|"&amp;B1231</f>
        <v>Massachusetts|Norfolk County</v>
      </c>
      <c r="E1231" s="10" t="n">
        <v>2072</v>
      </c>
      <c r="F1231" s="10" t="n">
        <v>3089</v>
      </c>
      <c r="G1231" s="10" t="n">
        <v>188</v>
      </c>
      <c r="H1231" s="10" t="n">
        <v>14</v>
      </c>
      <c r="I1231" s="10" t="n">
        <v>2405</v>
      </c>
      <c r="J1231" s="10" t="n">
        <v>126497</v>
      </c>
      <c r="K1231" s="11" t="n">
        <v>724540</v>
      </c>
      <c r="L1231" s="12" t="n">
        <f aca="false">IF(COUNT(F1231,G1231)=2,F1231+G1231,"")</f>
        <v>3277</v>
      </c>
      <c r="M1231" s="12" t="n">
        <f aca="false">IF(COUNT(E1231,H1231)=2,E1231+H1231,"")</f>
        <v>2086</v>
      </c>
    </row>
    <row r="1232" customFormat="false" ht="15" hidden="false" customHeight="false" outlineLevel="0" collapsed="false">
      <c r="A1232" s="7" t="s">
        <v>2134</v>
      </c>
      <c r="B1232" s="7" t="s">
        <v>1549</v>
      </c>
      <c r="C1232" s="8" t="s">
        <v>2156</v>
      </c>
      <c r="D1232" s="9" t="str">
        <f aca="false">A1232&amp;"|"&amp;B1232</f>
        <v>Massachusetts|Plymouth County</v>
      </c>
      <c r="E1232" s="10" t="n">
        <v>1655</v>
      </c>
      <c r="F1232" s="10" t="n">
        <v>2718</v>
      </c>
      <c r="G1232" s="10" t="n">
        <v>150</v>
      </c>
      <c r="H1232" s="10" t="n">
        <v>14</v>
      </c>
      <c r="I1232" s="10" t="n">
        <v>1525</v>
      </c>
      <c r="J1232" s="10" t="n">
        <v>109698</v>
      </c>
      <c r="K1232" s="11" t="n">
        <v>531889</v>
      </c>
      <c r="L1232" s="12" t="n">
        <f aca="false">IF(COUNT(F1232,G1232)=2,F1232+G1232,"")</f>
        <v>2868</v>
      </c>
      <c r="M1232" s="12" t="n">
        <f aca="false">IF(COUNT(E1232,H1232)=2,E1232+H1232,"")</f>
        <v>1669</v>
      </c>
    </row>
    <row r="1233" customFormat="false" ht="15" hidden="false" customHeight="false" outlineLevel="0" collapsed="false">
      <c r="A1233" s="7" t="s">
        <v>2134</v>
      </c>
      <c r="B1233" s="7" t="s">
        <v>2157</v>
      </c>
      <c r="C1233" s="8" t="s">
        <v>2158</v>
      </c>
      <c r="D1233" s="9" t="str">
        <f aca="false">A1233&amp;"|"&amp;B1233</f>
        <v>Massachusetts|Suffolk County</v>
      </c>
      <c r="E1233" s="10" t="n">
        <v>2069</v>
      </c>
      <c r="F1233" s="10" t="n">
        <v>2883</v>
      </c>
      <c r="G1233" s="10" t="n">
        <v>188</v>
      </c>
      <c r="H1233" s="10" t="n">
        <v>14</v>
      </c>
      <c r="I1233" s="10" t="n">
        <v>2557</v>
      </c>
      <c r="J1233" s="10" t="n">
        <v>92859</v>
      </c>
      <c r="K1233" s="11" t="n">
        <v>782172</v>
      </c>
      <c r="L1233" s="12" t="n">
        <f aca="false">IF(COUNT(F1233,G1233)=2,F1233+G1233,"")</f>
        <v>3071</v>
      </c>
      <c r="M1233" s="12" t="n">
        <f aca="false">IF(COUNT(E1233,H1233)=2,E1233+H1233,"")</f>
        <v>2083</v>
      </c>
    </row>
    <row r="1234" customFormat="false" ht="15" hidden="false" customHeight="false" outlineLevel="0" collapsed="false">
      <c r="A1234" s="7" t="s">
        <v>2134</v>
      </c>
      <c r="B1234" s="7" t="s">
        <v>2132</v>
      </c>
      <c r="C1234" s="8" t="s">
        <v>2159</v>
      </c>
      <c r="D1234" s="9" t="str">
        <f aca="false">A1234&amp;"|"&amp;B1234</f>
        <v>Massachusetts|Worcester County</v>
      </c>
      <c r="E1234" s="10" t="n">
        <v>1347</v>
      </c>
      <c r="F1234" s="10" t="n">
        <v>2326</v>
      </c>
      <c r="G1234" s="10" t="n">
        <v>122</v>
      </c>
      <c r="H1234" s="10" t="n">
        <v>14</v>
      </c>
      <c r="I1234" s="10" t="n">
        <v>1691</v>
      </c>
      <c r="J1234" s="10" t="n">
        <v>93561</v>
      </c>
      <c r="K1234" s="11" t="n">
        <v>861664</v>
      </c>
      <c r="L1234" s="12" t="n">
        <f aca="false">IF(COUNT(F1234,G1234)=2,F1234+G1234,"")</f>
        <v>2448</v>
      </c>
      <c r="M1234" s="12" t="n">
        <f aca="false">IF(COUNT(E1234,H1234)=2,E1234+H1234,"")</f>
        <v>1361</v>
      </c>
    </row>
    <row r="1235" customFormat="false" ht="15" hidden="false" customHeight="false" outlineLevel="0" collapsed="false">
      <c r="A1235" s="7" t="s">
        <v>2160</v>
      </c>
      <c r="B1235" s="7" t="s">
        <v>2161</v>
      </c>
      <c r="C1235" s="8" t="s">
        <v>2162</v>
      </c>
      <c r="D1235" s="9" t="str">
        <f aca="false">A1235&amp;"|"&amp;B1235</f>
        <v>Michigan|Alcona County</v>
      </c>
      <c r="E1235" s="10" t="n">
        <v>790</v>
      </c>
      <c r="F1235" s="10" t="n">
        <v>1050</v>
      </c>
      <c r="G1235" s="10" t="n">
        <v>65</v>
      </c>
      <c r="H1235" s="10" t="n">
        <v>15</v>
      </c>
      <c r="I1235" s="10" t="n">
        <v>539</v>
      </c>
      <c r="J1235" s="10" t="n">
        <v>53568</v>
      </c>
      <c r="K1235" s="11" t="n">
        <v>10310</v>
      </c>
      <c r="L1235" s="12" t="n">
        <f aca="false">IF(COUNT(F1235,G1235)=2,F1235+G1235,"")</f>
        <v>1115</v>
      </c>
      <c r="M1235" s="12" t="n">
        <f aca="false">IF(COUNT(E1235,H1235)=2,E1235+H1235,"")</f>
        <v>805</v>
      </c>
    </row>
    <row r="1236" customFormat="false" ht="15" hidden="false" customHeight="false" outlineLevel="0" collapsed="false">
      <c r="A1236" s="7" t="s">
        <v>2160</v>
      </c>
      <c r="B1236" s="7" t="s">
        <v>2163</v>
      </c>
      <c r="C1236" s="8" t="s">
        <v>2164</v>
      </c>
      <c r="D1236" s="9" t="str">
        <f aca="false">A1236&amp;"|"&amp;B1236</f>
        <v>Michigan|Alger County</v>
      </c>
      <c r="E1236" s="10" t="n">
        <v>712</v>
      </c>
      <c r="F1236" s="10" t="n">
        <v>1271</v>
      </c>
      <c r="G1236" s="10" t="n">
        <v>62</v>
      </c>
      <c r="H1236" s="10" t="n">
        <v>15</v>
      </c>
      <c r="I1236" s="10" t="n">
        <v>588</v>
      </c>
      <c r="J1236" s="10" t="n">
        <v>59406</v>
      </c>
      <c r="K1236" s="11" t="n">
        <v>8813</v>
      </c>
      <c r="L1236" s="12" t="n">
        <f aca="false">IF(COUNT(F1236,G1236)=2,F1236+G1236,"")</f>
        <v>1333</v>
      </c>
      <c r="M1236" s="12" t="n">
        <f aca="false">IF(COUNT(E1236,H1236)=2,E1236+H1236,"")</f>
        <v>727</v>
      </c>
    </row>
    <row r="1237" customFormat="false" ht="15" hidden="false" customHeight="false" outlineLevel="0" collapsed="false">
      <c r="A1237" s="7" t="s">
        <v>2160</v>
      </c>
      <c r="B1237" s="7" t="s">
        <v>2165</v>
      </c>
      <c r="C1237" s="8" t="s">
        <v>2166</v>
      </c>
      <c r="D1237" s="9" t="str">
        <f aca="false">A1237&amp;"|"&amp;B1237</f>
        <v>Michigan|Allegan County</v>
      </c>
      <c r="E1237" s="10" t="n">
        <v>1065</v>
      </c>
      <c r="F1237" s="10" t="n">
        <v>1460</v>
      </c>
      <c r="G1237" s="10" t="n">
        <v>87</v>
      </c>
      <c r="H1237" s="10" t="n">
        <v>15</v>
      </c>
      <c r="I1237" s="10" t="n">
        <v>536</v>
      </c>
      <c r="J1237" s="10" t="n">
        <v>80255</v>
      </c>
      <c r="K1237" s="11" t="n">
        <v>120913</v>
      </c>
      <c r="L1237" s="12" t="n">
        <f aca="false">IF(COUNT(F1237,G1237)=2,F1237+G1237,"")</f>
        <v>1547</v>
      </c>
      <c r="M1237" s="12" t="n">
        <f aca="false">IF(COUNT(E1237,H1237)=2,E1237+H1237,"")</f>
        <v>1080</v>
      </c>
    </row>
    <row r="1238" customFormat="false" ht="15" hidden="false" customHeight="false" outlineLevel="0" collapsed="false">
      <c r="A1238" s="7" t="s">
        <v>2160</v>
      </c>
      <c r="B1238" s="7" t="s">
        <v>2167</v>
      </c>
      <c r="C1238" s="8" t="s">
        <v>2168</v>
      </c>
      <c r="D1238" s="9" t="str">
        <f aca="false">A1238&amp;"|"&amp;B1238</f>
        <v>Michigan|Alpena County</v>
      </c>
      <c r="E1238" s="10" t="n">
        <v>660</v>
      </c>
      <c r="F1238" s="10" t="n">
        <v>1068</v>
      </c>
      <c r="G1238" s="10" t="n">
        <v>62</v>
      </c>
      <c r="H1238" s="10" t="n">
        <v>15</v>
      </c>
      <c r="I1238" s="10" t="n">
        <v>481</v>
      </c>
      <c r="J1238" s="10" t="n">
        <v>51909</v>
      </c>
      <c r="K1238" s="11" t="n">
        <v>28908</v>
      </c>
      <c r="L1238" s="12" t="n">
        <f aca="false">IF(COUNT(F1238,G1238)=2,F1238+G1238,"")</f>
        <v>1130</v>
      </c>
      <c r="M1238" s="12" t="n">
        <f aca="false">IF(COUNT(E1238,H1238)=2,E1238+H1238,"")</f>
        <v>675</v>
      </c>
    </row>
    <row r="1239" customFormat="false" ht="15" hidden="false" customHeight="false" outlineLevel="0" collapsed="false">
      <c r="A1239" s="7" t="s">
        <v>2160</v>
      </c>
      <c r="B1239" s="7" t="s">
        <v>2169</v>
      </c>
      <c r="C1239" s="8" t="s">
        <v>2170</v>
      </c>
      <c r="D1239" s="9" t="str">
        <f aca="false">A1239&amp;"|"&amp;B1239</f>
        <v>Michigan|Antrim County</v>
      </c>
      <c r="E1239" s="10" t="n">
        <v>920</v>
      </c>
      <c r="F1239" s="10" t="n">
        <v>1378</v>
      </c>
      <c r="G1239" s="10" t="n">
        <v>75</v>
      </c>
      <c r="H1239" s="10" t="n">
        <v>15</v>
      </c>
      <c r="I1239" s="10" t="n">
        <v>577</v>
      </c>
      <c r="J1239" s="10" t="n">
        <v>71421</v>
      </c>
      <c r="K1239" s="11" t="n">
        <v>23876</v>
      </c>
      <c r="L1239" s="12" t="n">
        <f aca="false">IF(COUNT(F1239,G1239)=2,F1239+G1239,"")</f>
        <v>1453</v>
      </c>
      <c r="M1239" s="12" t="n">
        <f aca="false">IF(COUNT(E1239,H1239)=2,E1239+H1239,"")</f>
        <v>935</v>
      </c>
    </row>
    <row r="1240" customFormat="false" ht="15" hidden="false" customHeight="false" outlineLevel="0" collapsed="false">
      <c r="A1240" s="7" t="s">
        <v>2160</v>
      </c>
      <c r="B1240" s="7" t="s">
        <v>2171</v>
      </c>
      <c r="C1240" s="8" t="s">
        <v>2172</v>
      </c>
      <c r="D1240" s="9" t="str">
        <f aca="false">A1240&amp;"|"&amp;B1240</f>
        <v>Michigan|Arenac County</v>
      </c>
      <c r="E1240" s="10" t="n">
        <v>741</v>
      </c>
      <c r="F1240" s="10" t="n">
        <v>1153</v>
      </c>
      <c r="G1240" s="10" t="n">
        <v>62</v>
      </c>
      <c r="H1240" s="10" t="n">
        <v>15</v>
      </c>
      <c r="I1240" s="10" t="n">
        <v>583</v>
      </c>
      <c r="J1240" s="10" t="n">
        <v>56989</v>
      </c>
      <c r="K1240" s="11" t="n">
        <v>15054</v>
      </c>
      <c r="L1240" s="12" t="n">
        <f aca="false">IF(COUNT(F1240,G1240)=2,F1240+G1240,"")</f>
        <v>1215</v>
      </c>
      <c r="M1240" s="12" t="n">
        <f aca="false">IF(COUNT(E1240,H1240)=2,E1240+H1240,"")</f>
        <v>756</v>
      </c>
    </row>
    <row r="1241" customFormat="false" ht="15" hidden="false" customHeight="false" outlineLevel="0" collapsed="false">
      <c r="A1241" s="7" t="s">
        <v>2160</v>
      </c>
      <c r="B1241" s="7" t="s">
        <v>2173</v>
      </c>
      <c r="C1241" s="8" t="s">
        <v>2174</v>
      </c>
      <c r="D1241" s="9" t="str">
        <f aca="false">A1241&amp;"|"&amp;B1241</f>
        <v>Michigan|Baraga County</v>
      </c>
      <c r="E1241" s="10" t="n">
        <v>557</v>
      </c>
      <c r="F1241" s="10" t="n">
        <v>1137</v>
      </c>
      <c r="G1241" s="10" t="n">
        <v>62</v>
      </c>
      <c r="H1241" s="10" t="n">
        <v>15</v>
      </c>
      <c r="I1241" s="10" t="n">
        <v>772</v>
      </c>
      <c r="J1241" s="10" t="n">
        <v>55117</v>
      </c>
      <c r="K1241" s="11" t="n">
        <v>8249</v>
      </c>
      <c r="L1241" s="12" t="n">
        <f aca="false">IF(COUNT(F1241,G1241)=2,F1241+G1241,"")</f>
        <v>1199</v>
      </c>
      <c r="M1241" s="12" t="n">
        <f aca="false">IF(COUNT(E1241,H1241)=2,E1241+H1241,"")</f>
        <v>572</v>
      </c>
    </row>
    <row r="1242" customFormat="false" ht="15" hidden="false" customHeight="false" outlineLevel="0" collapsed="false">
      <c r="A1242" s="7" t="s">
        <v>2160</v>
      </c>
      <c r="B1242" s="7" t="s">
        <v>2175</v>
      </c>
      <c r="C1242" s="8" t="s">
        <v>2176</v>
      </c>
      <c r="D1242" s="9" t="str">
        <f aca="false">A1242&amp;"|"&amp;B1242</f>
        <v>Michigan|Barry County</v>
      </c>
      <c r="E1242" s="10" t="n">
        <v>955</v>
      </c>
      <c r="F1242" s="10" t="n">
        <v>1526</v>
      </c>
      <c r="G1242" s="10" t="n">
        <v>78</v>
      </c>
      <c r="H1242" s="10" t="n">
        <v>15</v>
      </c>
      <c r="I1242" s="10" t="n">
        <v>650</v>
      </c>
      <c r="J1242" s="10" t="n">
        <v>77873</v>
      </c>
      <c r="K1242" s="11" t="n">
        <v>62982</v>
      </c>
      <c r="L1242" s="12" t="n">
        <f aca="false">IF(COUNT(F1242,G1242)=2,F1242+G1242,"")</f>
        <v>1604</v>
      </c>
      <c r="M1242" s="12" t="n">
        <f aca="false">IF(COUNT(E1242,H1242)=2,E1242+H1242,"")</f>
        <v>970</v>
      </c>
    </row>
    <row r="1243" customFormat="false" ht="15" hidden="false" customHeight="false" outlineLevel="0" collapsed="false">
      <c r="A1243" s="7" t="s">
        <v>2160</v>
      </c>
      <c r="B1243" s="7" t="s">
        <v>682</v>
      </c>
      <c r="C1243" s="8" t="s">
        <v>2177</v>
      </c>
      <c r="D1243" s="9" t="str">
        <f aca="false">A1243&amp;"|"&amp;B1243</f>
        <v>Michigan|Bay County</v>
      </c>
      <c r="E1243" s="10" t="n">
        <v>809</v>
      </c>
      <c r="F1243" s="10" t="n">
        <v>1216</v>
      </c>
      <c r="G1243" s="10" t="n">
        <v>66</v>
      </c>
      <c r="H1243" s="10" t="n">
        <v>15</v>
      </c>
      <c r="I1243" s="10" t="n">
        <v>736</v>
      </c>
      <c r="J1243" s="10" t="n">
        <v>60523</v>
      </c>
      <c r="K1243" s="11" t="n">
        <v>103235</v>
      </c>
      <c r="L1243" s="12" t="n">
        <f aca="false">IF(COUNT(F1243,G1243)=2,F1243+G1243,"")</f>
        <v>1282</v>
      </c>
      <c r="M1243" s="12" t="n">
        <f aca="false">IF(COUNT(E1243,H1243)=2,E1243+H1243,"")</f>
        <v>824</v>
      </c>
    </row>
    <row r="1244" customFormat="false" ht="15" hidden="false" customHeight="false" outlineLevel="0" collapsed="false">
      <c r="A1244" s="7" t="s">
        <v>2160</v>
      </c>
      <c r="B1244" s="7" t="s">
        <v>2178</v>
      </c>
      <c r="C1244" s="8" t="s">
        <v>2179</v>
      </c>
      <c r="D1244" s="9" t="str">
        <f aca="false">A1244&amp;"|"&amp;B1244</f>
        <v>Michigan|Benzie County</v>
      </c>
      <c r="E1244" s="10" t="n">
        <v>974</v>
      </c>
      <c r="F1244" s="10" t="n">
        <v>1374</v>
      </c>
      <c r="G1244" s="10" t="n">
        <v>80</v>
      </c>
      <c r="H1244" s="10" t="n">
        <v>15</v>
      </c>
      <c r="I1244" s="10" t="n">
        <v>575</v>
      </c>
      <c r="J1244" s="10" t="n">
        <v>72603</v>
      </c>
      <c r="K1244" s="11" t="n">
        <v>18177</v>
      </c>
      <c r="L1244" s="12" t="n">
        <f aca="false">IF(COUNT(F1244,G1244)=2,F1244+G1244,"")</f>
        <v>1454</v>
      </c>
      <c r="M1244" s="12" t="n">
        <f aca="false">IF(COUNT(E1244,H1244)=2,E1244+H1244,"")</f>
        <v>989</v>
      </c>
    </row>
    <row r="1245" customFormat="false" ht="15" hidden="false" customHeight="false" outlineLevel="0" collapsed="false">
      <c r="A1245" s="7" t="s">
        <v>2160</v>
      </c>
      <c r="B1245" s="7" t="s">
        <v>811</v>
      </c>
      <c r="C1245" s="8" t="s">
        <v>2180</v>
      </c>
      <c r="D1245" s="9" t="str">
        <f aca="false">A1245&amp;"|"&amp;B1245</f>
        <v>Michigan|Berrien County</v>
      </c>
      <c r="E1245" s="10" t="n">
        <v>923</v>
      </c>
      <c r="F1245" s="10" t="n">
        <v>1412</v>
      </c>
      <c r="G1245" s="10" t="n">
        <v>76</v>
      </c>
      <c r="H1245" s="10" t="n">
        <v>15</v>
      </c>
      <c r="I1245" s="10" t="n">
        <v>594</v>
      </c>
      <c r="J1245" s="10" t="n">
        <v>63152</v>
      </c>
      <c r="K1245" s="11" t="n">
        <v>153411</v>
      </c>
      <c r="L1245" s="12" t="n">
        <f aca="false">IF(COUNT(F1245,G1245)=2,F1245+G1245,"")</f>
        <v>1488</v>
      </c>
      <c r="M1245" s="12" t="n">
        <f aca="false">IF(COUNT(E1245,H1245)=2,E1245+H1245,"")</f>
        <v>938</v>
      </c>
    </row>
    <row r="1246" customFormat="false" ht="15" hidden="false" customHeight="false" outlineLevel="0" collapsed="false">
      <c r="A1246" s="7" t="s">
        <v>2160</v>
      </c>
      <c r="B1246" s="7" t="s">
        <v>2181</v>
      </c>
      <c r="C1246" s="8" t="s">
        <v>2182</v>
      </c>
      <c r="D1246" s="9" t="str">
        <f aca="false">A1246&amp;"|"&amp;B1246</f>
        <v>Michigan|Branch County</v>
      </c>
      <c r="E1246" s="10" t="n">
        <v>900</v>
      </c>
      <c r="F1246" s="10" t="n">
        <v>1199</v>
      </c>
      <c r="G1246" s="10" t="n">
        <v>74</v>
      </c>
      <c r="H1246" s="10" t="n">
        <v>15</v>
      </c>
      <c r="I1246" s="10" t="n">
        <v>558</v>
      </c>
      <c r="J1246" s="10" t="n">
        <v>61958</v>
      </c>
      <c r="K1246" s="11" t="n">
        <v>44914</v>
      </c>
      <c r="L1246" s="12" t="n">
        <f aca="false">IF(COUNT(F1246,G1246)=2,F1246+G1246,"")</f>
        <v>1273</v>
      </c>
      <c r="M1246" s="12" t="n">
        <f aca="false">IF(COUNT(E1246,H1246)=2,E1246+H1246,"")</f>
        <v>915</v>
      </c>
    </row>
    <row r="1247" customFormat="false" ht="15" hidden="false" customHeight="false" outlineLevel="0" collapsed="false">
      <c r="A1247" s="7" t="s">
        <v>2160</v>
      </c>
      <c r="B1247" s="7" t="s">
        <v>69</v>
      </c>
      <c r="C1247" s="8" t="s">
        <v>2183</v>
      </c>
      <c r="D1247" s="9" t="str">
        <f aca="false">A1247&amp;"|"&amp;B1247</f>
        <v>Michigan|Calhoun County</v>
      </c>
      <c r="E1247" s="10" t="n">
        <v>937</v>
      </c>
      <c r="F1247" s="10" t="n">
        <v>1235</v>
      </c>
      <c r="G1247" s="10" t="n">
        <v>77</v>
      </c>
      <c r="H1247" s="10" t="n">
        <v>15</v>
      </c>
      <c r="I1247" s="10" t="n">
        <v>582</v>
      </c>
      <c r="J1247" s="10" t="n">
        <v>60385</v>
      </c>
      <c r="K1247" s="11" t="n">
        <v>133846</v>
      </c>
      <c r="L1247" s="12" t="n">
        <f aca="false">IF(COUNT(F1247,G1247)=2,F1247+G1247,"")</f>
        <v>1312</v>
      </c>
      <c r="M1247" s="12" t="n">
        <f aca="false">IF(COUNT(E1247,H1247)=2,E1247+H1247,"")</f>
        <v>952</v>
      </c>
    </row>
    <row r="1248" customFormat="false" ht="15" hidden="false" customHeight="false" outlineLevel="0" collapsed="false">
      <c r="A1248" s="7" t="s">
        <v>2160</v>
      </c>
      <c r="B1248" s="7" t="s">
        <v>1164</v>
      </c>
      <c r="C1248" s="8" t="s">
        <v>2184</v>
      </c>
      <c r="D1248" s="9" t="str">
        <f aca="false">A1248&amp;"|"&amp;B1248</f>
        <v>Michigan|Cass County</v>
      </c>
      <c r="E1248" s="10" t="n">
        <v>870</v>
      </c>
      <c r="F1248" s="10" t="n">
        <v>1394</v>
      </c>
      <c r="G1248" s="10" t="n">
        <v>71</v>
      </c>
      <c r="H1248" s="10" t="n">
        <v>15</v>
      </c>
      <c r="I1248" s="10" t="n">
        <v>577</v>
      </c>
      <c r="J1248" s="10" t="n">
        <v>68011</v>
      </c>
      <c r="K1248" s="11" t="n">
        <v>51606</v>
      </c>
      <c r="L1248" s="12" t="n">
        <f aca="false">IF(COUNT(F1248,G1248)=2,F1248+G1248,"")</f>
        <v>1465</v>
      </c>
      <c r="M1248" s="12" t="n">
        <f aca="false">IF(COUNT(E1248,H1248)=2,E1248+H1248,"")</f>
        <v>885</v>
      </c>
    </row>
    <row r="1249" customFormat="false" ht="15" hidden="false" customHeight="false" outlineLevel="0" collapsed="false">
      <c r="A1249" s="7" t="s">
        <v>2160</v>
      </c>
      <c r="B1249" s="7" t="s">
        <v>2185</v>
      </c>
      <c r="C1249" s="8" t="s">
        <v>2186</v>
      </c>
      <c r="D1249" s="9" t="str">
        <f aca="false">A1249&amp;"|"&amp;B1249</f>
        <v>Michigan|Charlevoix County</v>
      </c>
      <c r="E1249" s="10" t="n">
        <v>929</v>
      </c>
      <c r="F1249" s="10" t="n">
        <v>1445</v>
      </c>
      <c r="G1249" s="10" t="n">
        <v>76</v>
      </c>
      <c r="H1249" s="10" t="n">
        <v>15</v>
      </c>
      <c r="I1249" s="10" t="n">
        <v>577</v>
      </c>
      <c r="J1249" s="10" t="n">
        <v>76495</v>
      </c>
      <c r="K1249" s="11" t="n">
        <v>26143</v>
      </c>
      <c r="L1249" s="12" t="n">
        <f aca="false">IF(COUNT(F1249,G1249)=2,F1249+G1249,"")</f>
        <v>1521</v>
      </c>
      <c r="M1249" s="12" t="n">
        <f aca="false">IF(COUNT(E1249,H1249)=2,E1249+H1249,"")</f>
        <v>944</v>
      </c>
    </row>
    <row r="1250" customFormat="false" ht="15" hidden="false" customHeight="false" outlineLevel="0" collapsed="false">
      <c r="A1250" s="7" t="s">
        <v>2160</v>
      </c>
      <c r="B1250" s="7" t="s">
        <v>2187</v>
      </c>
      <c r="C1250" s="8" t="s">
        <v>2188</v>
      </c>
      <c r="D1250" s="9" t="str">
        <f aca="false">A1250&amp;"|"&amp;B1250</f>
        <v>Michigan|Cheboygan County</v>
      </c>
      <c r="E1250" s="10" t="n">
        <v>822</v>
      </c>
      <c r="F1250" s="10" t="n">
        <v>1215</v>
      </c>
      <c r="G1250" s="10" t="n">
        <v>67</v>
      </c>
      <c r="H1250" s="10" t="n">
        <v>15</v>
      </c>
      <c r="I1250" s="10" t="n">
        <v>539</v>
      </c>
      <c r="J1250" s="10" t="n">
        <v>61619</v>
      </c>
      <c r="K1250" s="11" t="n">
        <v>25778</v>
      </c>
      <c r="L1250" s="12" t="n">
        <f aca="false">IF(COUNT(F1250,G1250)=2,F1250+G1250,"")</f>
        <v>1282</v>
      </c>
      <c r="M1250" s="12" t="n">
        <f aca="false">IF(COUNT(E1250,H1250)=2,E1250+H1250,"")</f>
        <v>837</v>
      </c>
    </row>
    <row r="1251" customFormat="false" ht="15" hidden="false" customHeight="false" outlineLevel="0" collapsed="false">
      <c r="A1251" s="7" t="s">
        <v>2160</v>
      </c>
      <c r="B1251" s="7" t="s">
        <v>2189</v>
      </c>
      <c r="C1251" s="8" t="s">
        <v>2190</v>
      </c>
      <c r="D1251" s="9" t="str">
        <f aca="false">A1251&amp;"|"&amp;B1251</f>
        <v>Michigan|Chippewa County</v>
      </c>
      <c r="E1251" s="10" t="n">
        <v>793</v>
      </c>
      <c r="F1251" s="10" t="n">
        <v>1193</v>
      </c>
      <c r="G1251" s="10" t="n">
        <v>65</v>
      </c>
      <c r="H1251" s="10" t="n">
        <v>15</v>
      </c>
      <c r="I1251" s="10" t="n">
        <v>563</v>
      </c>
      <c r="J1251" s="10" t="n">
        <v>60631</v>
      </c>
      <c r="K1251" s="11" t="n">
        <v>36448</v>
      </c>
      <c r="L1251" s="12" t="n">
        <f aca="false">IF(COUNT(F1251,G1251)=2,F1251+G1251,"")</f>
        <v>1258</v>
      </c>
      <c r="M1251" s="12" t="n">
        <f aca="false">IF(COUNT(E1251,H1251)=2,E1251+H1251,"")</f>
        <v>808</v>
      </c>
    </row>
    <row r="1252" customFormat="false" ht="15" hidden="false" customHeight="false" outlineLevel="0" collapsed="false">
      <c r="A1252" s="7" t="s">
        <v>2160</v>
      </c>
      <c r="B1252" s="7" t="s">
        <v>2191</v>
      </c>
      <c r="C1252" s="8" t="s">
        <v>2192</v>
      </c>
      <c r="D1252" s="9" t="str">
        <f aca="false">A1252&amp;"|"&amp;B1252</f>
        <v>Michigan|Clare County</v>
      </c>
      <c r="E1252" s="10" t="n">
        <v>743</v>
      </c>
      <c r="F1252" s="10" t="n">
        <v>1118</v>
      </c>
      <c r="G1252" s="10" t="n">
        <v>62</v>
      </c>
      <c r="H1252" s="10" t="n">
        <v>15</v>
      </c>
      <c r="I1252" s="10" t="n">
        <v>603</v>
      </c>
      <c r="J1252" s="10" t="n">
        <v>49805</v>
      </c>
      <c r="K1252" s="11" t="n">
        <v>31109</v>
      </c>
      <c r="L1252" s="12" t="n">
        <f aca="false">IF(COUNT(F1252,G1252)=2,F1252+G1252,"")</f>
        <v>1180</v>
      </c>
      <c r="M1252" s="12" t="n">
        <f aca="false">IF(COUNT(E1252,H1252)=2,E1252+H1252,"")</f>
        <v>758</v>
      </c>
    </row>
    <row r="1253" customFormat="false" ht="15" hidden="false" customHeight="false" outlineLevel="0" collapsed="false">
      <c r="A1253" s="7" t="s">
        <v>2160</v>
      </c>
      <c r="B1253" s="7" t="s">
        <v>1172</v>
      </c>
      <c r="C1253" s="8" t="s">
        <v>2193</v>
      </c>
      <c r="D1253" s="9" t="str">
        <f aca="false">A1253&amp;"|"&amp;B1253</f>
        <v>Michigan|Clinton County</v>
      </c>
      <c r="E1253" s="10" t="n">
        <v>1039</v>
      </c>
      <c r="F1253" s="10" t="n">
        <v>1673</v>
      </c>
      <c r="G1253" s="10" t="n">
        <v>85</v>
      </c>
      <c r="H1253" s="10" t="n">
        <v>15</v>
      </c>
      <c r="I1253" s="10" t="n">
        <v>674</v>
      </c>
      <c r="J1253" s="10" t="n">
        <v>85928</v>
      </c>
      <c r="K1253" s="11" t="n">
        <v>79419</v>
      </c>
      <c r="L1253" s="12" t="n">
        <f aca="false">IF(COUNT(F1253,G1253)=2,F1253+G1253,"")</f>
        <v>1758</v>
      </c>
      <c r="M1253" s="12" t="n">
        <f aca="false">IF(COUNT(E1253,H1253)=2,E1253+H1253,"")</f>
        <v>1054</v>
      </c>
    </row>
    <row r="1254" customFormat="false" ht="15" hidden="false" customHeight="false" outlineLevel="0" collapsed="false">
      <c r="A1254" s="7" t="s">
        <v>2160</v>
      </c>
      <c r="B1254" s="7" t="s">
        <v>311</v>
      </c>
      <c r="C1254" s="8" t="s">
        <v>2194</v>
      </c>
      <c r="D1254" s="9" t="str">
        <f aca="false">A1254&amp;"|"&amp;B1254</f>
        <v>Michigan|Crawford County</v>
      </c>
      <c r="E1254" s="10" t="n">
        <v>825</v>
      </c>
      <c r="F1254" s="10" t="n">
        <v>1145</v>
      </c>
      <c r="G1254" s="10" t="n">
        <v>68</v>
      </c>
      <c r="H1254" s="10" t="n">
        <v>15</v>
      </c>
      <c r="I1254" s="10" t="n">
        <v>539</v>
      </c>
      <c r="J1254" s="10" t="n">
        <v>58614</v>
      </c>
      <c r="K1254" s="11" t="n">
        <v>13271</v>
      </c>
      <c r="L1254" s="12" t="n">
        <f aca="false">IF(COUNT(F1254,G1254)=2,F1254+G1254,"")</f>
        <v>1213</v>
      </c>
      <c r="M1254" s="12" t="n">
        <f aca="false">IF(COUNT(E1254,H1254)=2,E1254+H1254,"")</f>
        <v>840</v>
      </c>
    </row>
    <row r="1255" customFormat="false" ht="15" hidden="false" customHeight="false" outlineLevel="0" collapsed="false">
      <c r="A1255" s="7" t="s">
        <v>2160</v>
      </c>
      <c r="B1255" s="7" t="s">
        <v>560</v>
      </c>
      <c r="C1255" s="8" t="s">
        <v>2195</v>
      </c>
      <c r="D1255" s="9" t="str">
        <f aca="false">A1255&amp;"|"&amp;B1255</f>
        <v>Michigan|Delta County</v>
      </c>
      <c r="E1255" s="10" t="n">
        <v>698</v>
      </c>
      <c r="F1255" s="10" t="n">
        <v>1174</v>
      </c>
      <c r="G1255" s="10" t="n">
        <v>62</v>
      </c>
      <c r="H1255" s="10" t="n">
        <v>15</v>
      </c>
      <c r="I1255" s="10" t="n">
        <v>622</v>
      </c>
      <c r="J1255" s="10" t="n">
        <v>54829</v>
      </c>
      <c r="K1255" s="11" t="n">
        <v>36829</v>
      </c>
      <c r="L1255" s="12" t="n">
        <f aca="false">IF(COUNT(F1255,G1255)=2,F1255+G1255,"")</f>
        <v>1236</v>
      </c>
      <c r="M1255" s="12" t="n">
        <f aca="false">IF(COUNT(E1255,H1255)=2,E1255+H1255,"")</f>
        <v>713</v>
      </c>
    </row>
    <row r="1256" customFormat="false" ht="15" hidden="false" customHeight="false" outlineLevel="0" collapsed="false">
      <c r="A1256" s="7" t="s">
        <v>2160</v>
      </c>
      <c r="B1256" s="7" t="s">
        <v>1485</v>
      </c>
      <c r="C1256" s="8" t="s">
        <v>2196</v>
      </c>
      <c r="D1256" s="9" t="str">
        <f aca="false">A1256&amp;"|"&amp;B1256</f>
        <v>Michigan|Dickinson County</v>
      </c>
      <c r="E1256" s="10" t="n">
        <v>744</v>
      </c>
      <c r="F1256" s="10" t="n">
        <v>1082</v>
      </c>
      <c r="G1256" s="10" t="n">
        <v>62</v>
      </c>
      <c r="H1256" s="10" t="n">
        <v>15</v>
      </c>
      <c r="I1256" s="10" t="n">
        <v>679</v>
      </c>
      <c r="J1256" s="10" t="n">
        <v>61882</v>
      </c>
      <c r="K1256" s="11" t="n">
        <v>25940</v>
      </c>
      <c r="L1256" s="12" t="n">
        <f aca="false">IF(COUNT(F1256,G1256)=2,F1256+G1256,"")</f>
        <v>1144</v>
      </c>
      <c r="M1256" s="12" t="n">
        <f aca="false">IF(COUNT(E1256,H1256)=2,E1256+H1256,"")</f>
        <v>759</v>
      </c>
    </row>
    <row r="1257" customFormat="false" ht="15" hidden="false" customHeight="false" outlineLevel="0" collapsed="false">
      <c r="A1257" s="7" t="s">
        <v>2160</v>
      </c>
      <c r="B1257" s="7" t="s">
        <v>2197</v>
      </c>
      <c r="C1257" s="8" t="s">
        <v>2198</v>
      </c>
      <c r="D1257" s="9" t="str">
        <f aca="false">A1257&amp;"|"&amp;B1257</f>
        <v>Michigan|Eaton County</v>
      </c>
      <c r="E1257" s="10" t="n">
        <v>1042</v>
      </c>
      <c r="F1257" s="10" t="n">
        <v>1493</v>
      </c>
      <c r="G1257" s="10" t="n">
        <v>85</v>
      </c>
      <c r="H1257" s="10" t="n">
        <v>15</v>
      </c>
      <c r="I1257" s="10" t="n">
        <v>674</v>
      </c>
      <c r="J1257" s="10" t="n">
        <v>78025</v>
      </c>
      <c r="K1257" s="11" t="n">
        <v>109000</v>
      </c>
      <c r="L1257" s="12" t="n">
        <f aca="false">IF(COUNT(F1257,G1257)=2,F1257+G1257,"")</f>
        <v>1578</v>
      </c>
      <c r="M1257" s="12" t="n">
        <f aca="false">IF(COUNT(E1257,H1257)=2,E1257+H1257,"")</f>
        <v>1057</v>
      </c>
    </row>
    <row r="1258" customFormat="false" ht="15" hidden="false" customHeight="false" outlineLevel="0" collapsed="false">
      <c r="A1258" s="7" t="s">
        <v>2160</v>
      </c>
      <c r="B1258" s="7" t="s">
        <v>1489</v>
      </c>
      <c r="C1258" s="8" t="s">
        <v>2199</v>
      </c>
      <c r="D1258" s="9" t="str">
        <f aca="false">A1258&amp;"|"&amp;B1258</f>
        <v>Michigan|Emmet County</v>
      </c>
      <c r="E1258" s="10" t="n">
        <v>1033</v>
      </c>
      <c r="F1258" s="10" t="n">
        <v>1509</v>
      </c>
      <c r="G1258" s="10" t="n">
        <v>85</v>
      </c>
      <c r="H1258" s="10" t="n">
        <v>15</v>
      </c>
      <c r="I1258" s="10" t="n">
        <v>577</v>
      </c>
      <c r="J1258" s="10" t="n">
        <v>73724</v>
      </c>
      <c r="K1258" s="11" t="n">
        <v>34159</v>
      </c>
      <c r="L1258" s="12" t="n">
        <f aca="false">IF(COUNT(F1258,G1258)=2,F1258+G1258,"")</f>
        <v>1594</v>
      </c>
      <c r="M1258" s="12" t="n">
        <f aca="false">IF(COUNT(E1258,H1258)=2,E1258+H1258,"")</f>
        <v>1048</v>
      </c>
    </row>
    <row r="1259" customFormat="false" ht="15" hidden="false" customHeight="false" outlineLevel="0" collapsed="false">
      <c r="A1259" s="7" t="s">
        <v>2160</v>
      </c>
      <c r="B1259" s="7" t="s">
        <v>2200</v>
      </c>
      <c r="C1259" s="8" t="s">
        <v>2201</v>
      </c>
      <c r="D1259" s="9" t="str">
        <f aca="false">A1259&amp;"|"&amp;B1259</f>
        <v>Michigan|Genesee County</v>
      </c>
      <c r="E1259" s="10" t="n">
        <v>936</v>
      </c>
      <c r="F1259" s="10" t="n">
        <v>1419</v>
      </c>
      <c r="G1259" s="10" t="n">
        <v>77</v>
      </c>
      <c r="H1259" s="10" t="n">
        <v>15</v>
      </c>
      <c r="I1259" s="10" t="n">
        <v>660</v>
      </c>
      <c r="J1259" s="10" t="n">
        <v>60673</v>
      </c>
      <c r="K1259" s="11" t="n">
        <v>404087</v>
      </c>
      <c r="L1259" s="12" t="n">
        <f aca="false">IF(COUNT(F1259,G1259)=2,F1259+G1259,"")</f>
        <v>1496</v>
      </c>
      <c r="M1259" s="12" t="n">
        <f aca="false">IF(COUNT(E1259,H1259)=2,E1259+H1259,"")</f>
        <v>951</v>
      </c>
    </row>
    <row r="1260" customFormat="false" ht="15" hidden="false" customHeight="false" outlineLevel="0" collapsed="false">
      <c r="A1260" s="7" t="s">
        <v>2160</v>
      </c>
      <c r="B1260" s="7" t="s">
        <v>2202</v>
      </c>
      <c r="C1260" s="8" t="s">
        <v>2203</v>
      </c>
      <c r="D1260" s="9" t="str">
        <f aca="false">A1260&amp;"|"&amp;B1260</f>
        <v>Michigan|Gladwin County</v>
      </c>
      <c r="E1260" s="10" t="n">
        <v>689</v>
      </c>
      <c r="F1260" s="10" t="n">
        <v>1217</v>
      </c>
      <c r="G1260" s="10" t="n">
        <v>62</v>
      </c>
      <c r="H1260" s="10" t="n">
        <v>15</v>
      </c>
      <c r="I1260" s="10" t="n">
        <v>571</v>
      </c>
      <c r="J1260" s="10" t="n">
        <v>55576</v>
      </c>
      <c r="K1260" s="11" t="n">
        <v>25543</v>
      </c>
      <c r="L1260" s="12" t="n">
        <f aca="false">IF(COUNT(F1260,G1260)=2,F1260+G1260,"")</f>
        <v>1279</v>
      </c>
      <c r="M1260" s="12" t="n">
        <f aca="false">IF(COUNT(E1260,H1260)=2,E1260+H1260,"")</f>
        <v>704</v>
      </c>
    </row>
    <row r="1261" customFormat="false" ht="15" hidden="false" customHeight="false" outlineLevel="0" collapsed="false">
      <c r="A1261" s="7" t="s">
        <v>2160</v>
      </c>
      <c r="B1261" s="7" t="s">
        <v>2204</v>
      </c>
      <c r="C1261" s="8" t="s">
        <v>2205</v>
      </c>
      <c r="D1261" s="9" t="str">
        <f aca="false">A1261&amp;"|"&amp;B1261</f>
        <v>Michigan|Gogebic County</v>
      </c>
      <c r="E1261" s="10" t="n">
        <v>577</v>
      </c>
      <c r="F1261" s="10" t="n">
        <v>1081</v>
      </c>
      <c r="G1261" s="10" t="n">
        <v>62</v>
      </c>
      <c r="H1261" s="10" t="n">
        <v>15</v>
      </c>
      <c r="I1261" s="10" t="n">
        <v>787</v>
      </c>
      <c r="J1261" s="10" t="n">
        <v>49672</v>
      </c>
      <c r="K1261" s="11" t="n">
        <v>14348</v>
      </c>
      <c r="L1261" s="12" t="n">
        <f aca="false">IF(COUNT(F1261,G1261)=2,F1261+G1261,"")</f>
        <v>1143</v>
      </c>
      <c r="M1261" s="12" t="n">
        <f aca="false">IF(COUNT(E1261,H1261)=2,E1261+H1261,"")</f>
        <v>592</v>
      </c>
    </row>
    <row r="1262" customFormat="false" ht="15" hidden="false" customHeight="false" outlineLevel="0" collapsed="false">
      <c r="A1262" s="7" t="s">
        <v>2160</v>
      </c>
      <c r="B1262" s="7" t="s">
        <v>2206</v>
      </c>
      <c r="C1262" s="8" t="s">
        <v>2207</v>
      </c>
      <c r="D1262" s="9" t="str">
        <f aca="false">A1262&amp;"|"&amp;B1262</f>
        <v>Michigan|Grand Traverse County</v>
      </c>
      <c r="E1262" s="10" t="n">
        <v>1215</v>
      </c>
      <c r="F1262" s="10" t="n">
        <v>1509</v>
      </c>
      <c r="G1262" s="10" t="n">
        <v>100</v>
      </c>
      <c r="H1262" s="10" t="n">
        <v>15</v>
      </c>
      <c r="I1262" s="10" t="n">
        <v>693</v>
      </c>
      <c r="J1262" s="10" t="n">
        <v>79486</v>
      </c>
      <c r="K1262" s="11" t="n">
        <v>95757</v>
      </c>
      <c r="L1262" s="12" t="n">
        <f aca="false">IF(COUNT(F1262,G1262)=2,F1262+G1262,"")</f>
        <v>1609</v>
      </c>
      <c r="M1262" s="12" t="n">
        <f aca="false">IF(COUNT(E1262,H1262)=2,E1262+H1262,"")</f>
        <v>1230</v>
      </c>
    </row>
    <row r="1263" customFormat="false" ht="15" hidden="false" customHeight="false" outlineLevel="0" collapsed="false">
      <c r="A1263" s="7" t="s">
        <v>2160</v>
      </c>
      <c r="B1263" s="7" t="s">
        <v>2208</v>
      </c>
      <c r="C1263" s="8" t="s">
        <v>2209</v>
      </c>
      <c r="D1263" s="9" t="str">
        <f aca="false">A1263&amp;"|"&amp;B1263</f>
        <v>Michigan|Gratiot County</v>
      </c>
      <c r="E1263" s="10" t="n">
        <v>808</v>
      </c>
      <c r="F1263" s="10" t="n">
        <v>1211</v>
      </c>
      <c r="G1263" s="10" t="n">
        <v>66</v>
      </c>
      <c r="H1263" s="10" t="n">
        <v>15</v>
      </c>
      <c r="I1263" s="10" t="n">
        <v>614</v>
      </c>
      <c r="J1263" s="10" t="n">
        <v>61128</v>
      </c>
      <c r="K1263" s="11" t="n">
        <v>41478</v>
      </c>
      <c r="L1263" s="12" t="n">
        <f aca="false">IF(COUNT(F1263,G1263)=2,F1263+G1263,"")</f>
        <v>1277</v>
      </c>
      <c r="M1263" s="12" t="n">
        <f aca="false">IF(COUNT(E1263,H1263)=2,E1263+H1263,"")</f>
        <v>823</v>
      </c>
    </row>
    <row r="1264" customFormat="false" ht="15" hidden="false" customHeight="false" outlineLevel="0" collapsed="false">
      <c r="A1264" s="7" t="s">
        <v>2160</v>
      </c>
      <c r="B1264" s="7" t="s">
        <v>2210</v>
      </c>
      <c r="C1264" s="8" t="s">
        <v>2211</v>
      </c>
      <c r="D1264" s="9" t="str">
        <f aca="false">A1264&amp;"|"&amp;B1264</f>
        <v>Michigan|Hillsdale County</v>
      </c>
      <c r="E1264" s="10" t="n">
        <v>801</v>
      </c>
      <c r="F1264" s="10" t="n">
        <v>1218</v>
      </c>
      <c r="G1264" s="10" t="n">
        <v>66</v>
      </c>
      <c r="H1264" s="10" t="n">
        <v>15</v>
      </c>
      <c r="I1264" s="10" t="n">
        <v>539</v>
      </c>
      <c r="J1264" s="10" t="n">
        <v>60869</v>
      </c>
      <c r="K1264" s="11" t="n">
        <v>45658</v>
      </c>
      <c r="L1264" s="12" t="n">
        <f aca="false">IF(COUNT(F1264,G1264)=2,F1264+G1264,"")</f>
        <v>1284</v>
      </c>
      <c r="M1264" s="12" t="n">
        <f aca="false">IF(COUNT(E1264,H1264)=2,E1264+H1264,"")</f>
        <v>816</v>
      </c>
    </row>
    <row r="1265" customFormat="false" ht="15" hidden="false" customHeight="false" outlineLevel="0" collapsed="false">
      <c r="A1265" s="7" t="s">
        <v>2160</v>
      </c>
      <c r="B1265" s="7" t="s">
        <v>2212</v>
      </c>
      <c r="C1265" s="8" t="s">
        <v>2213</v>
      </c>
      <c r="D1265" s="9" t="str">
        <f aca="false">A1265&amp;"|"&amp;B1265</f>
        <v>Michigan|Houghton County</v>
      </c>
      <c r="E1265" s="10" t="n">
        <v>767</v>
      </c>
      <c r="F1265" s="10" t="n">
        <v>1185</v>
      </c>
      <c r="G1265" s="10" t="n">
        <v>63</v>
      </c>
      <c r="H1265" s="10" t="n">
        <v>15</v>
      </c>
      <c r="I1265" s="10" t="n">
        <v>634</v>
      </c>
      <c r="J1265" s="10" t="n">
        <v>56573</v>
      </c>
      <c r="K1265" s="11" t="n">
        <v>37428</v>
      </c>
      <c r="L1265" s="12" t="n">
        <f aca="false">IF(COUNT(F1265,G1265)=2,F1265+G1265,"")</f>
        <v>1248</v>
      </c>
      <c r="M1265" s="12" t="n">
        <f aca="false">IF(COUNT(E1265,H1265)=2,E1265+H1265,"")</f>
        <v>782</v>
      </c>
    </row>
    <row r="1266" customFormat="false" ht="15" hidden="false" customHeight="false" outlineLevel="0" collapsed="false">
      <c r="A1266" s="7" t="s">
        <v>2160</v>
      </c>
      <c r="B1266" s="7" t="s">
        <v>2214</v>
      </c>
      <c r="C1266" s="8" t="s">
        <v>2215</v>
      </c>
      <c r="D1266" s="9" t="str">
        <f aca="false">A1266&amp;"|"&amp;B1266</f>
        <v>Michigan|Huron County</v>
      </c>
      <c r="E1266" s="10" t="n">
        <v>743</v>
      </c>
      <c r="F1266" s="10" t="n">
        <v>1105</v>
      </c>
      <c r="G1266" s="10" t="n">
        <v>62</v>
      </c>
      <c r="H1266" s="10" t="n">
        <v>15</v>
      </c>
      <c r="I1266" s="10" t="n">
        <v>515</v>
      </c>
      <c r="J1266" s="10" t="n">
        <v>56963</v>
      </c>
      <c r="K1266" s="11" t="n">
        <v>31258</v>
      </c>
      <c r="L1266" s="12" t="n">
        <f aca="false">IF(COUNT(F1266,G1266)=2,F1266+G1266,"")</f>
        <v>1167</v>
      </c>
      <c r="M1266" s="12" t="n">
        <f aca="false">IF(COUNT(E1266,H1266)=2,E1266+H1266,"")</f>
        <v>758</v>
      </c>
    </row>
    <row r="1267" customFormat="false" ht="15" hidden="false" customHeight="false" outlineLevel="0" collapsed="false">
      <c r="A1267" s="7" t="s">
        <v>2160</v>
      </c>
      <c r="B1267" s="7" t="s">
        <v>2216</v>
      </c>
      <c r="C1267" s="8" t="s">
        <v>2217</v>
      </c>
      <c r="D1267" s="9" t="str">
        <f aca="false">A1267&amp;"|"&amp;B1267</f>
        <v>Michigan|Ingham County</v>
      </c>
      <c r="E1267" s="10" t="n">
        <v>1058</v>
      </c>
      <c r="F1267" s="10" t="n">
        <v>1464</v>
      </c>
      <c r="G1267" s="10" t="n">
        <v>87</v>
      </c>
      <c r="H1267" s="10" t="n">
        <v>15</v>
      </c>
      <c r="I1267" s="10" t="n">
        <v>731</v>
      </c>
      <c r="J1267" s="10" t="n">
        <v>64354</v>
      </c>
      <c r="K1267" s="11" t="n">
        <v>282015</v>
      </c>
      <c r="L1267" s="12" t="n">
        <f aca="false">IF(COUNT(F1267,G1267)=2,F1267+G1267,"")</f>
        <v>1551</v>
      </c>
      <c r="M1267" s="12" t="n">
        <f aca="false">IF(COUNT(E1267,H1267)=2,E1267+H1267,"")</f>
        <v>1073</v>
      </c>
    </row>
    <row r="1268" customFormat="false" ht="15" hidden="false" customHeight="false" outlineLevel="0" collapsed="false">
      <c r="A1268" s="7" t="s">
        <v>2160</v>
      </c>
      <c r="B1268" s="7" t="s">
        <v>2218</v>
      </c>
      <c r="C1268" s="8" t="s">
        <v>2219</v>
      </c>
      <c r="D1268" s="9" t="str">
        <f aca="false">A1268&amp;"|"&amp;B1268</f>
        <v>Michigan|Ionia County</v>
      </c>
      <c r="E1268" s="10" t="n">
        <v>840</v>
      </c>
      <c r="F1268" s="10" t="n">
        <v>1335</v>
      </c>
      <c r="G1268" s="10" t="n">
        <v>69</v>
      </c>
      <c r="H1268" s="10" t="n">
        <v>15</v>
      </c>
      <c r="I1268" s="10" t="n">
        <v>577</v>
      </c>
      <c r="J1268" s="10" t="n">
        <v>73436</v>
      </c>
      <c r="K1268" s="11" t="n">
        <v>66706</v>
      </c>
      <c r="L1268" s="12" t="n">
        <f aca="false">IF(COUNT(F1268,G1268)=2,F1268+G1268,"")</f>
        <v>1404</v>
      </c>
      <c r="M1268" s="12" t="n">
        <f aca="false">IF(COUNT(E1268,H1268)=2,E1268+H1268,"")</f>
        <v>855</v>
      </c>
    </row>
    <row r="1269" customFormat="false" ht="15" hidden="false" customHeight="false" outlineLevel="0" collapsed="false">
      <c r="A1269" s="7" t="s">
        <v>2160</v>
      </c>
      <c r="B1269" s="7" t="s">
        <v>2220</v>
      </c>
      <c r="C1269" s="8" t="s">
        <v>2221</v>
      </c>
      <c r="D1269" s="9" t="str">
        <f aca="false">A1269&amp;"|"&amp;B1269</f>
        <v>Michigan|Iosco County</v>
      </c>
      <c r="E1269" s="10" t="n">
        <v>659</v>
      </c>
      <c r="F1269" s="10" t="n">
        <v>1004</v>
      </c>
      <c r="G1269" s="10" t="n">
        <v>62</v>
      </c>
      <c r="H1269" s="10" t="n">
        <v>15</v>
      </c>
      <c r="I1269" s="10" t="n">
        <v>573</v>
      </c>
      <c r="J1269" s="10" t="n">
        <v>47777</v>
      </c>
      <c r="K1269" s="11" t="n">
        <v>25333</v>
      </c>
      <c r="L1269" s="12" t="n">
        <f aca="false">IF(COUNT(F1269,G1269)=2,F1269+G1269,"")</f>
        <v>1066</v>
      </c>
      <c r="M1269" s="12" t="n">
        <f aca="false">IF(COUNT(E1269,H1269)=2,E1269+H1269,"")</f>
        <v>674</v>
      </c>
    </row>
    <row r="1270" customFormat="false" ht="15" hidden="false" customHeight="false" outlineLevel="0" collapsed="false">
      <c r="A1270" s="7" t="s">
        <v>2160</v>
      </c>
      <c r="B1270" s="7" t="s">
        <v>2222</v>
      </c>
      <c r="C1270" s="8" t="s">
        <v>2223</v>
      </c>
      <c r="D1270" s="9" t="str">
        <f aca="false">A1270&amp;"|"&amp;B1270</f>
        <v>Michigan|Iron County</v>
      </c>
      <c r="E1270" s="10" t="n">
        <v>510</v>
      </c>
      <c r="F1270" s="10" t="n">
        <v>1113</v>
      </c>
      <c r="G1270" s="10" t="n">
        <v>62</v>
      </c>
      <c r="H1270" s="10" t="n">
        <v>15</v>
      </c>
      <c r="I1270" s="10" t="n">
        <v>772</v>
      </c>
      <c r="J1270" s="10" t="n">
        <v>53614</v>
      </c>
      <c r="K1270" s="11" t="n">
        <v>11650</v>
      </c>
      <c r="L1270" s="12" t="n">
        <f aca="false">IF(COUNT(F1270,G1270)=2,F1270+G1270,"")</f>
        <v>1175</v>
      </c>
      <c r="M1270" s="12" t="n">
        <f aca="false">IF(COUNT(E1270,H1270)=2,E1270+H1270,"")</f>
        <v>525</v>
      </c>
    </row>
    <row r="1271" customFormat="false" ht="15" hidden="false" customHeight="false" outlineLevel="0" collapsed="false">
      <c r="A1271" s="7" t="s">
        <v>2160</v>
      </c>
      <c r="B1271" s="7" t="s">
        <v>2224</v>
      </c>
      <c r="C1271" s="8" t="s">
        <v>2225</v>
      </c>
      <c r="D1271" s="9" t="str">
        <f aca="false">A1271&amp;"|"&amp;B1271</f>
        <v>Michigan|Isabella County</v>
      </c>
      <c r="E1271" s="10" t="n">
        <v>863</v>
      </c>
      <c r="F1271" s="10" t="n">
        <v>1297</v>
      </c>
      <c r="G1271" s="10" t="n">
        <v>71</v>
      </c>
      <c r="H1271" s="10" t="n">
        <v>15</v>
      </c>
      <c r="I1271" s="10" t="n">
        <v>636</v>
      </c>
      <c r="J1271" s="10" t="n">
        <v>53759</v>
      </c>
      <c r="K1271" s="11" t="n">
        <v>64475</v>
      </c>
      <c r="L1271" s="12" t="n">
        <f aca="false">IF(COUNT(F1271,G1271)=2,F1271+G1271,"")</f>
        <v>1368</v>
      </c>
      <c r="M1271" s="12" t="n">
        <f aca="false">IF(COUNT(E1271,H1271)=2,E1271+H1271,"")</f>
        <v>878</v>
      </c>
    </row>
    <row r="1272" customFormat="false" ht="15" hidden="false" customHeight="false" outlineLevel="0" collapsed="false">
      <c r="A1272" s="7" t="s">
        <v>2160</v>
      </c>
      <c r="B1272" s="7" t="s">
        <v>125</v>
      </c>
      <c r="C1272" s="8" t="s">
        <v>2226</v>
      </c>
      <c r="D1272" s="9" t="str">
        <f aca="false">A1272&amp;"|"&amp;B1272</f>
        <v>Michigan|Jackson County</v>
      </c>
      <c r="E1272" s="10" t="n">
        <v>958</v>
      </c>
      <c r="F1272" s="10" t="n">
        <v>1332</v>
      </c>
      <c r="G1272" s="10" t="n">
        <v>79</v>
      </c>
      <c r="H1272" s="10" t="n">
        <v>15</v>
      </c>
      <c r="I1272" s="10" t="n">
        <v>499</v>
      </c>
      <c r="J1272" s="10" t="n">
        <v>65004</v>
      </c>
      <c r="K1272" s="11" t="n">
        <v>160187</v>
      </c>
      <c r="L1272" s="12" t="n">
        <f aca="false">IF(COUNT(F1272,G1272)=2,F1272+G1272,"")</f>
        <v>1411</v>
      </c>
      <c r="M1272" s="12" t="n">
        <f aca="false">IF(COUNT(E1272,H1272)=2,E1272+H1272,"")</f>
        <v>973</v>
      </c>
    </row>
    <row r="1273" customFormat="false" ht="15" hidden="false" customHeight="false" outlineLevel="0" collapsed="false">
      <c r="A1273" s="7" t="s">
        <v>2160</v>
      </c>
      <c r="B1273" s="7" t="s">
        <v>2227</v>
      </c>
      <c r="C1273" s="8" t="s">
        <v>2228</v>
      </c>
      <c r="D1273" s="9" t="str">
        <f aca="false">A1273&amp;"|"&amp;B1273</f>
        <v>Michigan|Kalamazoo County</v>
      </c>
      <c r="E1273" s="10" t="n">
        <v>1049</v>
      </c>
      <c r="F1273" s="10" t="n">
        <v>1566</v>
      </c>
      <c r="G1273" s="10" t="n">
        <v>86</v>
      </c>
      <c r="H1273" s="10" t="n">
        <v>15</v>
      </c>
      <c r="I1273" s="10" t="n">
        <v>693</v>
      </c>
      <c r="J1273" s="10" t="n">
        <v>70525</v>
      </c>
      <c r="K1273" s="11" t="n">
        <v>261437</v>
      </c>
      <c r="L1273" s="12" t="n">
        <f aca="false">IF(COUNT(F1273,G1273)=2,F1273+G1273,"")</f>
        <v>1652</v>
      </c>
      <c r="M1273" s="12" t="n">
        <f aca="false">IF(COUNT(E1273,H1273)=2,E1273+H1273,"")</f>
        <v>1064</v>
      </c>
    </row>
    <row r="1274" customFormat="false" ht="15" hidden="false" customHeight="false" outlineLevel="0" collapsed="false">
      <c r="A1274" s="7" t="s">
        <v>2160</v>
      </c>
      <c r="B1274" s="7" t="s">
        <v>2229</v>
      </c>
      <c r="C1274" s="8" t="s">
        <v>2230</v>
      </c>
      <c r="D1274" s="9" t="str">
        <f aca="false">A1274&amp;"|"&amp;B1274</f>
        <v>Michigan|Kalkaska County</v>
      </c>
      <c r="E1274" s="10" t="n">
        <v>767</v>
      </c>
      <c r="F1274" s="10" t="n">
        <v>1197</v>
      </c>
      <c r="G1274" s="10" t="n">
        <v>63</v>
      </c>
      <c r="H1274" s="10" t="n">
        <v>15</v>
      </c>
      <c r="I1274" s="10" t="n">
        <v>577</v>
      </c>
      <c r="J1274" s="10" t="n">
        <v>60365</v>
      </c>
      <c r="K1274" s="11" t="n">
        <v>18116</v>
      </c>
      <c r="L1274" s="12" t="n">
        <f aca="false">IF(COUNT(F1274,G1274)=2,F1274+G1274,"")</f>
        <v>1260</v>
      </c>
      <c r="M1274" s="12" t="n">
        <f aca="false">IF(COUNT(E1274,H1274)=2,E1274+H1274,"")</f>
        <v>782</v>
      </c>
    </row>
    <row r="1275" customFormat="false" ht="15" hidden="false" customHeight="false" outlineLevel="0" collapsed="false">
      <c r="A1275" s="7" t="s">
        <v>2160</v>
      </c>
      <c r="B1275" s="7" t="s">
        <v>669</v>
      </c>
      <c r="C1275" s="8" t="s">
        <v>2231</v>
      </c>
      <c r="D1275" s="9" t="str">
        <f aca="false">A1275&amp;"|"&amp;B1275</f>
        <v>Michigan|Kent County</v>
      </c>
      <c r="E1275" s="10" t="n">
        <v>1176</v>
      </c>
      <c r="F1275" s="10" t="n">
        <v>1546</v>
      </c>
      <c r="G1275" s="10" t="n">
        <v>96</v>
      </c>
      <c r="H1275" s="10" t="n">
        <v>15</v>
      </c>
      <c r="I1275" s="10" t="n">
        <v>751</v>
      </c>
      <c r="J1275" s="10" t="n">
        <v>80390</v>
      </c>
      <c r="K1275" s="11" t="n">
        <v>658844</v>
      </c>
      <c r="L1275" s="12" t="n">
        <f aca="false">IF(COUNT(F1275,G1275)=2,F1275+G1275,"")</f>
        <v>1642</v>
      </c>
      <c r="M1275" s="12" t="n">
        <f aca="false">IF(COUNT(E1275,H1275)=2,E1275+H1275,"")</f>
        <v>1191</v>
      </c>
    </row>
    <row r="1276" customFormat="false" ht="15" hidden="false" customHeight="false" outlineLevel="0" collapsed="false">
      <c r="A1276" s="7" t="s">
        <v>2160</v>
      </c>
      <c r="B1276" s="7" t="s">
        <v>2232</v>
      </c>
      <c r="C1276" s="8" t="s">
        <v>2233</v>
      </c>
      <c r="D1276" s="9" t="str">
        <f aca="false">A1276&amp;"|"&amp;B1276</f>
        <v>Michigan|Keweenaw County</v>
      </c>
      <c r="E1276" s="10" t="n">
        <v>679</v>
      </c>
      <c r="F1276" s="10" t="n">
        <v>1214</v>
      </c>
      <c r="G1276" s="10" t="n">
        <v>62</v>
      </c>
      <c r="H1276" s="10" t="n">
        <v>15</v>
      </c>
      <c r="I1276" s="10" t="n">
        <v>691</v>
      </c>
      <c r="J1276" s="10" t="n">
        <v>53893</v>
      </c>
      <c r="K1276" s="11" t="n">
        <v>2106</v>
      </c>
      <c r="L1276" s="12" t="n">
        <f aca="false">IF(COUNT(F1276,G1276)=2,F1276+G1276,"")</f>
        <v>1276</v>
      </c>
      <c r="M1276" s="12" t="n">
        <f aca="false">IF(COUNT(E1276,H1276)=2,E1276+H1276,"")</f>
        <v>694</v>
      </c>
    </row>
    <row r="1277" customFormat="false" ht="15" hidden="false" customHeight="false" outlineLevel="0" collapsed="false">
      <c r="A1277" s="7" t="s">
        <v>2160</v>
      </c>
      <c r="B1277" s="7" t="s">
        <v>447</v>
      </c>
      <c r="C1277" s="8" t="s">
        <v>2234</v>
      </c>
      <c r="D1277" s="9" t="str">
        <f aca="false">A1277&amp;"|"&amp;B1277</f>
        <v>Michigan|Lake County</v>
      </c>
      <c r="E1277" s="10" t="n">
        <v>863</v>
      </c>
      <c r="F1277" s="10" t="n">
        <v>1140</v>
      </c>
      <c r="G1277" s="10" t="n">
        <v>71</v>
      </c>
      <c r="H1277" s="10" t="n">
        <v>15</v>
      </c>
      <c r="I1277" s="10" t="n">
        <v>708</v>
      </c>
      <c r="J1277" s="10" t="n">
        <v>49680</v>
      </c>
      <c r="K1277" s="11" t="n">
        <v>12393</v>
      </c>
      <c r="L1277" s="12" t="n">
        <f aca="false">IF(COUNT(F1277,G1277)=2,F1277+G1277,"")</f>
        <v>1211</v>
      </c>
      <c r="M1277" s="12" t="n">
        <f aca="false">IF(COUNT(E1277,H1277)=2,E1277+H1277,"")</f>
        <v>878</v>
      </c>
    </row>
    <row r="1278" customFormat="false" ht="15" hidden="false" customHeight="false" outlineLevel="0" collapsed="false">
      <c r="A1278" s="7" t="s">
        <v>2160</v>
      </c>
      <c r="B1278" s="7" t="s">
        <v>2235</v>
      </c>
      <c r="C1278" s="8" t="s">
        <v>2236</v>
      </c>
      <c r="D1278" s="9" t="str">
        <f aca="false">A1278&amp;"|"&amp;B1278</f>
        <v>Michigan|Lapeer County</v>
      </c>
      <c r="E1278" s="10" t="n">
        <v>959</v>
      </c>
      <c r="F1278" s="10" t="n">
        <v>1469</v>
      </c>
      <c r="G1278" s="10" t="n">
        <v>79</v>
      </c>
      <c r="H1278" s="10" t="n">
        <v>15</v>
      </c>
      <c r="I1278" s="10" t="n">
        <v>627</v>
      </c>
      <c r="J1278" s="10" t="n">
        <v>76228</v>
      </c>
      <c r="K1278" s="11" t="n">
        <v>88703</v>
      </c>
      <c r="L1278" s="12" t="n">
        <f aca="false">IF(COUNT(F1278,G1278)=2,F1278+G1278,"")</f>
        <v>1548</v>
      </c>
      <c r="M1278" s="12" t="n">
        <f aca="false">IF(COUNT(E1278,H1278)=2,E1278+H1278,"")</f>
        <v>974</v>
      </c>
    </row>
    <row r="1279" customFormat="false" ht="15" hidden="false" customHeight="false" outlineLevel="0" collapsed="false">
      <c r="A1279" s="7" t="s">
        <v>2160</v>
      </c>
      <c r="B1279" s="7" t="s">
        <v>2237</v>
      </c>
      <c r="C1279" s="8" t="s">
        <v>2238</v>
      </c>
      <c r="D1279" s="9" t="str">
        <f aca="false">A1279&amp;"|"&amp;B1279</f>
        <v>Michigan|Leelanau County</v>
      </c>
      <c r="E1279" s="10" t="n">
        <v>1223</v>
      </c>
      <c r="F1279" s="10" t="n">
        <v>1807</v>
      </c>
      <c r="G1279" s="10" t="n">
        <v>100</v>
      </c>
      <c r="H1279" s="10" t="n">
        <v>15</v>
      </c>
      <c r="I1279" s="10" t="n">
        <v>693</v>
      </c>
      <c r="J1279" s="10" t="n">
        <v>91943</v>
      </c>
      <c r="K1279" s="11" t="n">
        <v>22607</v>
      </c>
      <c r="L1279" s="12" t="n">
        <f aca="false">IF(COUNT(F1279,G1279)=2,F1279+G1279,"")</f>
        <v>1907</v>
      </c>
      <c r="M1279" s="12" t="n">
        <f aca="false">IF(COUNT(E1279,H1279)=2,E1279+H1279,"")</f>
        <v>1238</v>
      </c>
    </row>
    <row r="1280" customFormat="false" ht="15" hidden="false" customHeight="false" outlineLevel="0" collapsed="false">
      <c r="A1280" s="7" t="s">
        <v>2160</v>
      </c>
      <c r="B1280" s="7" t="s">
        <v>2239</v>
      </c>
      <c r="C1280" s="8" t="s">
        <v>2240</v>
      </c>
      <c r="D1280" s="9" t="str">
        <f aca="false">A1280&amp;"|"&amp;B1280</f>
        <v>Michigan|Lenawee County</v>
      </c>
      <c r="E1280" s="10" t="n">
        <v>965</v>
      </c>
      <c r="F1280" s="10" t="n">
        <v>1360</v>
      </c>
      <c r="G1280" s="10" t="n">
        <v>79</v>
      </c>
      <c r="H1280" s="10" t="n">
        <v>15</v>
      </c>
      <c r="I1280" s="10" t="n">
        <v>539</v>
      </c>
      <c r="J1280" s="10" t="n">
        <v>67013</v>
      </c>
      <c r="K1280" s="11" t="n">
        <v>98823</v>
      </c>
      <c r="L1280" s="12" t="n">
        <f aca="false">IF(COUNT(F1280,G1280)=2,F1280+G1280,"")</f>
        <v>1439</v>
      </c>
      <c r="M1280" s="12" t="n">
        <f aca="false">IF(COUNT(E1280,H1280)=2,E1280+H1280,"")</f>
        <v>980</v>
      </c>
    </row>
    <row r="1281" customFormat="false" ht="15" hidden="false" customHeight="false" outlineLevel="0" collapsed="false">
      <c r="A1281" s="7" t="s">
        <v>2160</v>
      </c>
      <c r="B1281" s="7" t="s">
        <v>1231</v>
      </c>
      <c r="C1281" s="8" t="s">
        <v>2241</v>
      </c>
      <c r="D1281" s="9" t="str">
        <f aca="false">A1281&amp;"|"&amp;B1281</f>
        <v>Michigan|Livingston County</v>
      </c>
      <c r="E1281" s="10" t="n">
        <v>1236</v>
      </c>
      <c r="F1281" s="10" t="n">
        <v>1862</v>
      </c>
      <c r="G1281" s="10" t="n">
        <v>101</v>
      </c>
      <c r="H1281" s="10" t="n">
        <v>15</v>
      </c>
      <c r="I1281" s="10" t="n">
        <v>939</v>
      </c>
      <c r="J1281" s="10" t="n">
        <v>101315</v>
      </c>
      <c r="K1281" s="11" t="n">
        <v>195143</v>
      </c>
      <c r="L1281" s="12" t="n">
        <f aca="false">IF(COUNT(F1281,G1281)=2,F1281+G1281,"")</f>
        <v>1963</v>
      </c>
      <c r="M1281" s="12" t="n">
        <f aca="false">IF(COUNT(E1281,H1281)=2,E1281+H1281,"")</f>
        <v>1251</v>
      </c>
    </row>
    <row r="1282" customFormat="false" ht="15" hidden="false" customHeight="false" outlineLevel="0" collapsed="false">
      <c r="A1282" s="7" t="s">
        <v>2160</v>
      </c>
      <c r="B1282" s="7" t="s">
        <v>2242</v>
      </c>
      <c r="C1282" s="8" t="s">
        <v>2243</v>
      </c>
      <c r="D1282" s="9" t="str">
        <f aca="false">A1282&amp;"|"&amp;B1282</f>
        <v>Michigan|Luce County</v>
      </c>
      <c r="E1282" s="10" t="n">
        <v>799</v>
      </c>
      <c r="F1282" s="10" t="n">
        <v>1035</v>
      </c>
      <c r="G1282" s="10" t="n">
        <v>66</v>
      </c>
      <c r="H1282" s="10" t="n">
        <v>15</v>
      </c>
      <c r="I1282" s="10" t="n">
        <v>548</v>
      </c>
      <c r="J1282" s="10" t="n">
        <v>54338</v>
      </c>
      <c r="K1282" s="11" t="n">
        <v>6325</v>
      </c>
      <c r="L1282" s="12" t="n">
        <f aca="false">IF(COUNT(F1282,G1282)=2,F1282+G1282,"")</f>
        <v>1101</v>
      </c>
      <c r="M1282" s="12" t="n">
        <f aca="false">IF(COUNT(E1282,H1282)=2,E1282+H1282,"")</f>
        <v>814</v>
      </c>
    </row>
    <row r="1283" customFormat="false" ht="15" hidden="false" customHeight="false" outlineLevel="0" collapsed="false">
      <c r="A1283" s="7" t="s">
        <v>2160</v>
      </c>
      <c r="B1283" s="7" t="s">
        <v>2244</v>
      </c>
      <c r="C1283" s="8" t="s">
        <v>2245</v>
      </c>
      <c r="D1283" s="9" t="str">
        <f aca="false">A1283&amp;"|"&amp;B1283</f>
        <v>Michigan|Mackinac County</v>
      </c>
      <c r="E1283" s="10" t="n">
        <v>761</v>
      </c>
      <c r="F1283" s="10" t="n">
        <v>1281</v>
      </c>
      <c r="G1283" s="10" t="n">
        <v>62</v>
      </c>
      <c r="H1283" s="10" t="n">
        <v>15</v>
      </c>
      <c r="I1283" s="10" t="n">
        <v>584</v>
      </c>
      <c r="J1283" s="10" t="n">
        <v>58598</v>
      </c>
      <c r="K1283" s="11" t="n">
        <v>10865</v>
      </c>
      <c r="L1283" s="12" t="n">
        <f aca="false">IF(COUNT(F1283,G1283)=2,F1283+G1283,"")</f>
        <v>1343</v>
      </c>
      <c r="M1283" s="12" t="n">
        <f aca="false">IF(COUNT(E1283,H1283)=2,E1283+H1283,"")</f>
        <v>776</v>
      </c>
    </row>
    <row r="1284" customFormat="false" ht="15" hidden="false" customHeight="false" outlineLevel="0" collapsed="false">
      <c r="A1284" s="7" t="s">
        <v>2160</v>
      </c>
      <c r="B1284" s="7" t="s">
        <v>2246</v>
      </c>
      <c r="C1284" s="8" t="s">
        <v>2247</v>
      </c>
      <c r="D1284" s="9" t="str">
        <f aca="false">A1284&amp;"|"&amp;B1284</f>
        <v>Michigan|Macomb County</v>
      </c>
      <c r="E1284" s="10" t="n">
        <v>1175</v>
      </c>
      <c r="F1284" s="10" t="n">
        <v>1587</v>
      </c>
      <c r="G1284" s="10" t="n">
        <v>96</v>
      </c>
      <c r="H1284" s="10" t="n">
        <v>15</v>
      </c>
      <c r="I1284" s="10" t="n">
        <v>775</v>
      </c>
      <c r="J1284" s="10" t="n">
        <v>76399</v>
      </c>
      <c r="K1284" s="11" t="n">
        <v>877624</v>
      </c>
      <c r="L1284" s="12" t="n">
        <f aca="false">IF(COUNT(F1284,G1284)=2,F1284+G1284,"")</f>
        <v>1683</v>
      </c>
      <c r="M1284" s="12" t="n">
        <f aca="false">IF(COUNT(E1284,H1284)=2,E1284+H1284,"")</f>
        <v>1190</v>
      </c>
    </row>
    <row r="1285" customFormat="false" ht="15" hidden="false" customHeight="false" outlineLevel="0" collapsed="false">
      <c r="A1285" s="7" t="s">
        <v>2160</v>
      </c>
      <c r="B1285" s="7" t="s">
        <v>2248</v>
      </c>
      <c r="C1285" s="8" t="s">
        <v>2249</v>
      </c>
      <c r="D1285" s="9" t="str">
        <f aca="false">A1285&amp;"|"&amp;B1285</f>
        <v>Michigan|Manistee County</v>
      </c>
      <c r="E1285" s="10" t="n">
        <v>820</v>
      </c>
      <c r="F1285" s="10" t="n">
        <v>1192</v>
      </c>
      <c r="G1285" s="10" t="n">
        <v>67</v>
      </c>
      <c r="H1285" s="10" t="n">
        <v>15</v>
      </c>
      <c r="I1285" s="10" t="n">
        <v>702</v>
      </c>
      <c r="J1285" s="10" t="n">
        <v>60879</v>
      </c>
      <c r="K1285" s="11" t="n">
        <v>25247</v>
      </c>
      <c r="L1285" s="12" t="n">
        <f aca="false">IF(COUNT(F1285,G1285)=2,F1285+G1285,"")</f>
        <v>1259</v>
      </c>
      <c r="M1285" s="12" t="n">
        <f aca="false">IF(COUNT(E1285,H1285)=2,E1285+H1285,"")</f>
        <v>835</v>
      </c>
    </row>
    <row r="1286" customFormat="false" ht="15" hidden="false" customHeight="false" outlineLevel="0" collapsed="false">
      <c r="A1286" s="7" t="s">
        <v>2160</v>
      </c>
      <c r="B1286" s="7" t="s">
        <v>2250</v>
      </c>
      <c r="C1286" s="8" t="s">
        <v>2251</v>
      </c>
      <c r="D1286" s="9" t="str">
        <f aca="false">A1286&amp;"|"&amp;B1286</f>
        <v>Michigan|Marquette County</v>
      </c>
      <c r="E1286" s="10" t="n">
        <v>923</v>
      </c>
      <c r="F1286" s="10" t="n">
        <v>1338</v>
      </c>
      <c r="G1286" s="10" t="n">
        <v>76</v>
      </c>
      <c r="H1286" s="10" t="n">
        <v>15</v>
      </c>
      <c r="I1286" s="10" t="n">
        <v>618</v>
      </c>
      <c r="J1286" s="10" t="n">
        <v>64675</v>
      </c>
      <c r="K1286" s="11" t="n">
        <v>66430</v>
      </c>
      <c r="L1286" s="12" t="n">
        <f aca="false">IF(COUNT(F1286,G1286)=2,F1286+G1286,"")</f>
        <v>1414</v>
      </c>
      <c r="M1286" s="12" t="n">
        <f aca="false">IF(COUNT(E1286,H1286)=2,E1286+H1286,"")</f>
        <v>938</v>
      </c>
    </row>
    <row r="1287" customFormat="false" ht="15" hidden="false" customHeight="false" outlineLevel="0" collapsed="false">
      <c r="A1287" s="7" t="s">
        <v>2160</v>
      </c>
      <c r="B1287" s="7" t="s">
        <v>1240</v>
      </c>
      <c r="C1287" s="8" t="s">
        <v>2252</v>
      </c>
      <c r="D1287" s="9" t="str">
        <f aca="false">A1287&amp;"|"&amp;B1287</f>
        <v>Michigan|Mason County</v>
      </c>
      <c r="E1287" s="10" t="n">
        <v>840</v>
      </c>
      <c r="F1287" s="10" t="n">
        <v>1320</v>
      </c>
      <c r="G1287" s="10" t="n">
        <v>69</v>
      </c>
      <c r="H1287" s="10" t="n">
        <v>15</v>
      </c>
      <c r="I1287" s="10" t="n">
        <v>631</v>
      </c>
      <c r="J1287" s="10" t="n">
        <v>62296</v>
      </c>
      <c r="K1287" s="11" t="n">
        <v>29177</v>
      </c>
      <c r="L1287" s="12" t="n">
        <f aca="false">IF(COUNT(F1287,G1287)=2,F1287+G1287,"")</f>
        <v>1389</v>
      </c>
      <c r="M1287" s="12" t="n">
        <f aca="false">IF(COUNT(E1287,H1287)=2,E1287+H1287,"")</f>
        <v>855</v>
      </c>
    </row>
    <row r="1288" customFormat="false" ht="15" hidden="false" customHeight="false" outlineLevel="0" collapsed="false">
      <c r="A1288" s="7" t="s">
        <v>2160</v>
      </c>
      <c r="B1288" s="7" t="s">
        <v>2253</v>
      </c>
      <c r="C1288" s="8" t="s">
        <v>2254</v>
      </c>
      <c r="D1288" s="9" t="str">
        <f aca="false">A1288&amp;"|"&amp;B1288</f>
        <v>Michigan|Mecosta County</v>
      </c>
      <c r="E1288" s="10" t="n">
        <v>867</v>
      </c>
      <c r="F1288" s="10" t="n">
        <v>1233</v>
      </c>
      <c r="G1288" s="10" t="n">
        <v>71</v>
      </c>
      <c r="H1288" s="10" t="n">
        <v>15</v>
      </c>
      <c r="I1288" s="10" t="n">
        <v>482</v>
      </c>
      <c r="J1288" s="10" t="n">
        <v>57774</v>
      </c>
      <c r="K1288" s="11" t="n">
        <v>40321</v>
      </c>
      <c r="L1288" s="12" t="n">
        <f aca="false">IF(COUNT(F1288,G1288)=2,F1288+G1288,"")</f>
        <v>1304</v>
      </c>
      <c r="M1288" s="12" t="n">
        <f aca="false">IF(COUNT(E1288,H1288)=2,E1288+H1288,"")</f>
        <v>882</v>
      </c>
    </row>
    <row r="1289" customFormat="false" ht="15" hidden="false" customHeight="false" outlineLevel="0" collapsed="false">
      <c r="A1289" s="7" t="s">
        <v>2160</v>
      </c>
      <c r="B1289" s="7" t="s">
        <v>2255</v>
      </c>
      <c r="C1289" s="8" t="s">
        <v>2256</v>
      </c>
      <c r="D1289" s="9" t="str">
        <f aca="false">A1289&amp;"|"&amp;B1289</f>
        <v>Michigan|Menominee County</v>
      </c>
      <c r="E1289" s="10" t="n">
        <v>675</v>
      </c>
      <c r="F1289" s="10" t="n">
        <v>1105</v>
      </c>
      <c r="G1289" s="10" t="n">
        <v>62</v>
      </c>
      <c r="H1289" s="10" t="n">
        <v>15</v>
      </c>
      <c r="I1289" s="10" t="n">
        <v>639</v>
      </c>
      <c r="J1289" s="10" t="n">
        <v>55688</v>
      </c>
      <c r="K1289" s="11" t="n">
        <v>23295</v>
      </c>
      <c r="L1289" s="12" t="n">
        <f aca="false">IF(COUNT(F1289,G1289)=2,F1289+G1289,"")</f>
        <v>1167</v>
      </c>
      <c r="M1289" s="12" t="n">
        <f aca="false">IF(COUNT(E1289,H1289)=2,E1289+H1289,"")</f>
        <v>690</v>
      </c>
    </row>
    <row r="1290" customFormat="false" ht="15" hidden="false" customHeight="false" outlineLevel="0" collapsed="false">
      <c r="A1290" s="7" t="s">
        <v>2160</v>
      </c>
      <c r="B1290" s="7" t="s">
        <v>2257</v>
      </c>
      <c r="C1290" s="8" t="s">
        <v>2258</v>
      </c>
      <c r="D1290" s="9" t="str">
        <f aca="false">A1290&amp;"|"&amp;B1290</f>
        <v>Michigan|Midland County</v>
      </c>
      <c r="E1290" s="10" t="n">
        <v>974</v>
      </c>
      <c r="F1290" s="10" t="n">
        <v>1430</v>
      </c>
      <c r="G1290" s="10" t="n">
        <v>80</v>
      </c>
      <c r="H1290" s="10" t="n">
        <v>15</v>
      </c>
      <c r="I1290" s="10" t="n">
        <v>574</v>
      </c>
      <c r="J1290" s="10" t="n">
        <v>77538</v>
      </c>
      <c r="K1290" s="11" t="n">
        <v>83641</v>
      </c>
      <c r="L1290" s="12" t="n">
        <f aca="false">IF(COUNT(F1290,G1290)=2,F1290+G1290,"")</f>
        <v>1510</v>
      </c>
      <c r="M1290" s="12" t="n">
        <f aca="false">IF(COUNT(E1290,H1290)=2,E1290+H1290,"")</f>
        <v>989</v>
      </c>
    </row>
    <row r="1291" customFormat="false" ht="15" hidden="false" customHeight="false" outlineLevel="0" collapsed="false">
      <c r="A1291" s="7" t="s">
        <v>2160</v>
      </c>
      <c r="B1291" s="7" t="s">
        <v>2259</v>
      </c>
      <c r="C1291" s="8" t="s">
        <v>2260</v>
      </c>
      <c r="D1291" s="9" t="str">
        <f aca="false">A1291&amp;"|"&amp;B1291</f>
        <v>Michigan|Missaukee County</v>
      </c>
      <c r="E1291" s="10" t="n">
        <v>838</v>
      </c>
      <c r="F1291" s="10" t="n">
        <v>1246</v>
      </c>
      <c r="G1291" s="10" t="n">
        <v>69</v>
      </c>
      <c r="H1291" s="10" t="n">
        <v>15</v>
      </c>
      <c r="I1291" s="10" t="n">
        <v>577</v>
      </c>
      <c r="J1291" s="10" t="n">
        <v>61868</v>
      </c>
      <c r="K1291" s="11" t="n">
        <v>15156</v>
      </c>
      <c r="L1291" s="12" t="n">
        <f aca="false">IF(COUNT(F1291,G1291)=2,F1291+G1291,"")</f>
        <v>1315</v>
      </c>
      <c r="M1291" s="12" t="n">
        <f aca="false">IF(COUNT(E1291,H1291)=2,E1291+H1291,"")</f>
        <v>853</v>
      </c>
    </row>
    <row r="1292" customFormat="false" ht="15" hidden="false" customHeight="false" outlineLevel="0" collapsed="false">
      <c r="A1292" s="7" t="s">
        <v>2160</v>
      </c>
      <c r="B1292" s="7" t="s">
        <v>153</v>
      </c>
      <c r="C1292" s="8" t="s">
        <v>2261</v>
      </c>
      <c r="D1292" s="9" t="str">
        <f aca="false">A1292&amp;"|"&amp;B1292</f>
        <v>Michigan|Monroe County</v>
      </c>
      <c r="E1292" s="10" t="n">
        <v>1017</v>
      </c>
      <c r="F1292" s="10" t="n">
        <v>1535</v>
      </c>
      <c r="G1292" s="10" t="n">
        <v>83</v>
      </c>
      <c r="H1292" s="10" t="n">
        <v>15</v>
      </c>
      <c r="I1292" s="10" t="n">
        <v>597</v>
      </c>
      <c r="J1292" s="10" t="n">
        <v>75272</v>
      </c>
      <c r="K1292" s="11" t="n">
        <v>155001</v>
      </c>
      <c r="L1292" s="12" t="n">
        <f aca="false">IF(COUNT(F1292,G1292)=2,F1292+G1292,"")</f>
        <v>1618</v>
      </c>
      <c r="M1292" s="12" t="n">
        <f aca="false">IF(COUNT(E1292,H1292)=2,E1292+H1292,"")</f>
        <v>1032</v>
      </c>
    </row>
    <row r="1293" customFormat="false" ht="15" hidden="false" customHeight="false" outlineLevel="0" collapsed="false">
      <c r="A1293" s="7" t="s">
        <v>2160</v>
      </c>
      <c r="B1293" s="7" t="s">
        <v>2262</v>
      </c>
      <c r="C1293" s="8" t="s">
        <v>2263</v>
      </c>
      <c r="D1293" s="9" t="str">
        <f aca="false">A1293&amp;"|"&amp;B1293</f>
        <v>Michigan|Montcalm County</v>
      </c>
      <c r="E1293" s="10" t="n">
        <v>867</v>
      </c>
      <c r="F1293" s="10" t="n">
        <v>1293</v>
      </c>
      <c r="G1293" s="10" t="n">
        <v>71</v>
      </c>
      <c r="H1293" s="10" t="n">
        <v>15</v>
      </c>
      <c r="I1293" s="10" t="n">
        <v>577</v>
      </c>
      <c r="J1293" s="10" t="n">
        <v>64892</v>
      </c>
      <c r="K1293" s="11" t="n">
        <v>67174</v>
      </c>
      <c r="L1293" s="12" t="n">
        <f aca="false">IF(COUNT(F1293,G1293)=2,F1293+G1293,"")</f>
        <v>1364</v>
      </c>
      <c r="M1293" s="12" t="n">
        <f aca="false">IF(COUNT(E1293,H1293)=2,E1293+H1293,"")</f>
        <v>882</v>
      </c>
    </row>
    <row r="1294" customFormat="false" ht="15" hidden="false" customHeight="false" outlineLevel="0" collapsed="false">
      <c r="A1294" s="7" t="s">
        <v>2160</v>
      </c>
      <c r="B1294" s="7" t="s">
        <v>2264</v>
      </c>
      <c r="C1294" s="8" t="s">
        <v>2265</v>
      </c>
      <c r="D1294" s="9" t="str">
        <f aca="false">A1294&amp;"|"&amp;B1294</f>
        <v>Michigan|Montmorency County</v>
      </c>
      <c r="E1294" s="10" t="n">
        <v>811</v>
      </c>
      <c r="F1294" s="10" t="n">
        <v>1079</v>
      </c>
      <c r="G1294" s="10" t="n">
        <v>67</v>
      </c>
      <c r="H1294" s="10" t="n">
        <v>15</v>
      </c>
      <c r="I1294" s="10" t="n">
        <v>539</v>
      </c>
      <c r="J1294" s="10" t="n">
        <v>47803</v>
      </c>
      <c r="K1294" s="11" t="n">
        <v>9372</v>
      </c>
      <c r="L1294" s="12" t="n">
        <f aca="false">IF(COUNT(F1294,G1294)=2,F1294+G1294,"")</f>
        <v>1146</v>
      </c>
      <c r="M1294" s="12" t="n">
        <f aca="false">IF(COUNT(E1294,H1294)=2,E1294+H1294,"")</f>
        <v>826</v>
      </c>
    </row>
    <row r="1295" customFormat="false" ht="15" hidden="false" customHeight="false" outlineLevel="0" collapsed="false">
      <c r="A1295" s="7" t="s">
        <v>2160</v>
      </c>
      <c r="B1295" s="7" t="s">
        <v>2266</v>
      </c>
      <c r="C1295" s="8" t="s">
        <v>2267</v>
      </c>
      <c r="D1295" s="9" t="str">
        <f aca="false">A1295&amp;"|"&amp;B1295</f>
        <v>Michigan|Muskegon County</v>
      </c>
      <c r="E1295" s="10" t="n">
        <v>960</v>
      </c>
      <c r="F1295" s="10" t="n">
        <v>1289</v>
      </c>
      <c r="G1295" s="10" t="n">
        <v>79</v>
      </c>
      <c r="H1295" s="10" t="n">
        <v>15</v>
      </c>
      <c r="I1295" s="10" t="n">
        <v>525</v>
      </c>
      <c r="J1295" s="10" t="n">
        <v>63495</v>
      </c>
      <c r="K1295" s="11" t="n">
        <v>175378</v>
      </c>
      <c r="L1295" s="12" t="n">
        <f aca="false">IF(COUNT(F1295,G1295)=2,F1295+G1295,"")</f>
        <v>1368</v>
      </c>
      <c r="M1295" s="12" t="n">
        <f aca="false">IF(COUNT(E1295,H1295)=2,E1295+H1295,"")</f>
        <v>975</v>
      </c>
    </row>
    <row r="1296" customFormat="false" ht="15" hidden="false" customHeight="false" outlineLevel="0" collapsed="false">
      <c r="A1296" s="7" t="s">
        <v>2160</v>
      </c>
      <c r="B1296" s="7" t="s">
        <v>2268</v>
      </c>
      <c r="C1296" s="8" t="s">
        <v>2269</v>
      </c>
      <c r="D1296" s="9" t="str">
        <f aca="false">A1296&amp;"|"&amp;B1296</f>
        <v>Michigan|Newaygo County</v>
      </c>
      <c r="E1296" s="10" t="n">
        <v>882</v>
      </c>
      <c r="F1296" s="10" t="n">
        <v>1331</v>
      </c>
      <c r="G1296" s="10" t="n">
        <v>72</v>
      </c>
      <c r="H1296" s="10" t="n">
        <v>15</v>
      </c>
      <c r="I1296" s="10" t="n">
        <v>642</v>
      </c>
      <c r="J1296" s="10" t="n">
        <v>61931</v>
      </c>
      <c r="K1296" s="11" t="n">
        <v>50414</v>
      </c>
      <c r="L1296" s="12" t="n">
        <f aca="false">IF(COUNT(F1296,G1296)=2,F1296+G1296,"")</f>
        <v>1403</v>
      </c>
      <c r="M1296" s="12" t="n">
        <f aca="false">IF(COUNT(E1296,H1296)=2,E1296+H1296,"")</f>
        <v>897</v>
      </c>
    </row>
    <row r="1297" customFormat="false" ht="15" hidden="false" customHeight="false" outlineLevel="0" collapsed="false">
      <c r="A1297" s="7" t="s">
        <v>2160</v>
      </c>
      <c r="B1297" s="7" t="s">
        <v>2270</v>
      </c>
      <c r="C1297" s="8" t="s">
        <v>2271</v>
      </c>
      <c r="D1297" s="9" t="str">
        <f aca="false">A1297&amp;"|"&amp;B1297</f>
        <v>Michigan|Oakland County</v>
      </c>
      <c r="E1297" s="10" t="n">
        <v>1319</v>
      </c>
      <c r="F1297" s="10" t="n">
        <v>1933</v>
      </c>
      <c r="G1297" s="10" t="n">
        <v>108</v>
      </c>
      <c r="H1297" s="10" t="n">
        <v>15</v>
      </c>
      <c r="I1297" s="10" t="n">
        <v>851</v>
      </c>
      <c r="J1297" s="10" t="n">
        <v>95296</v>
      </c>
      <c r="K1297" s="11" t="n">
        <v>1272294</v>
      </c>
      <c r="L1297" s="12" t="n">
        <f aca="false">IF(COUNT(F1297,G1297)=2,F1297+G1297,"")</f>
        <v>2041</v>
      </c>
      <c r="M1297" s="12" t="n">
        <f aca="false">IF(COUNT(E1297,H1297)=2,E1297+H1297,"")</f>
        <v>1334</v>
      </c>
    </row>
    <row r="1298" customFormat="false" ht="15" hidden="false" customHeight="false" outlineLevel="0" collapsed="false">
      <c r="A1298" s="7" t="s">
        <v>2160</v>
      </c>
      <c r="B1298" s="7" t="s">
        <v>2272</v>
      </c>
      <c r="C1298" s="8" t="s">
        <v>2273</v>
      </c>
      <c r="D1298" s="9" t="str">
        <f aca="false">A1298&amp;"|"&amp;B1298</f>
        <v>Michigan|Oceana County</v>
      </c>
      <c r="E1298" s="10" t="n">
        <v>768</v>
      </c>
      <c r="F1298" s="10" t="n">
        <v>1255</v>
      </c>
      <c r="G1298" s="10" t="n">
        <v>63</v>
      </c>
      <c r="H1298" s="10" t="n">
        <v>15</v>
      </c>
      <c r="I1298" s="10" t="n">
        <v>647</v>
      </c>
      <c r="J1298" s="10" t="n">
        <v>63624</v>
      </c>
      <c r="K1298" s="11" t="n">
        <v>26788</v>
      </c>
      <c r="L1298" s="12" t="n">
        <f aca="false">IF(COUNT(F1298,G1298)=2,F1298+G1298,"")</f>
        <v>1318</v>
      </c>
      <c r="M1298" s="12" t="n">
        <f aca="false">IF(COUNT(E1298,H1298)=2,E1298+H1298,"")</f>
        <v>783</v>
      </c>
    </row>
    <row r="1299" customFormat="false" ht="15" hidden="false" customHeight="false" outlineLevel="0" collapsed="false">
      <c r="A1299" s="7" t="s">
        <v>2160</v>
      </c>
      <c r="B1299" s="7" t="s">
        <v>2274</v>
      </c>
      <c r="C1299" s="8" t="s">
        <v>2275</v>
      </c>
      <c r="D1299" s="9" t="str">
        <f aca="false">A1299&amp;"|"&amp;B1299</f>
        <v>Michigan|Ogemaw County</v>
      </c>
      <c r="E1299" s="10" t="n">
        <v>828</v>
      </c>
      <c r="F1299" s="10" t="n">
        <v>1161</v>
      </c>
      <c r="G1299" s="10" t="n">
        <v>68</v>
      </c>
      <c r="H1299" s="10" t="n">
        <v>15</v>
      </c>
      <c r="I1299" s="10" t="n">
        <v>530</v>
      </c>
      <c r="J1299" s="10" t="n">
        <v>51983</v>
      </c>
      <c r="K1299" s="11" t="n">
        <v>20853</v>
      </c>
      <c r="L1299" s="12" t="n">
        <f aca="false">IF(COUNT(F1299,G1299)=2,F1299+G1299,"")</f>
        <v>1229</v>
      </c>
      <c r="M1299" s="12" t="n">
        <f aca="false">IF(COUNT(E1299,H1299)=2,E1299+H1299,"")</f>
        <v>843</v>
      </c>
    </row>
    <row r="1300" customFormat="false" ht="15" hidden="false" customHeight="false" outlineLevel="0" collapsed="false">
      <c r="A1300" s="7" t="s">
        <v>2160</v>
      </c>
      <c r="B1300" s="7" t="s">
        <v>2276</v>
      </c>
      <c r="C1300" s="8" t="s">
        <v>2277</v>
      </c>
      <c r="D1300" s="9" t="str">
        <f aca="false">A1300&amp;"|"&amp;B1300</f>
        <v>Michigan|Ontonagon County</v>
      </c>
      <c r="E1300" s="10" t="n">
        <v>571</v>
      </c>
      <c r="F1300" s="10" t="n">
        <v>1039</v>
      </c>
      <c r="G1300" s="10" t="n">
        <v>62</v>
      </c>
      <c r="H1300" s="10" t="n">
        <v>15</v>
      </c>
      <c r="I1300" s="10" t="n">
        <v>772</v>
      </c>
      <c r="J1300" s="10" t="n">
        <v>51844</v>
      </c>
      <c r="K1300" s="11" t="n">
        <v>5870</v>
      </c>
      <c r="L1300" s="12" t="n">
        <f aca="false">IF(COUNT(F1300,G1300)=2,F1300+G1300,"")</f>
        <v>1101</v>
      </c>
      <c r="M1300" s="12" t="n">
        <f aca="false">IF(COUNT(E1300,H1300)=2,E1300+H1300,"")</f>
        <v>586</v>
      </c>
    </row>
    <row r="1301" customFormat="false" ht="15" hidden="false" customHeight="false" outlineLevel="0" collapsed="false">
      <c r="A1301" s="7" t="s">
        <v>2160</v>
      </c>
      <c r="B1301" s="7" t="s">
        <v>760</v>
      </c>
      <c r="C1301" s="8" t="s">
        <v>2278</v>
      </c>
      <c r="D1301" s="9" t="str">
        <f aca="false">A1301&amp;"|"&amp;B1301</f>
        <v>Michigan|Osceola County</v>
      </c>
      <c r="E1301" s="10" t="n">
        <v>764</v>
      </c>
      <c r="F1301" s="10" t="n">
        <v>1162</v>
      </c>
      <c r="G1301" s="10" t="n">
        <v>63</v>
      </c>
      <c r="H1301" s="10" t="n">
        <v>15</v>
      </c>
      <c r="I1301" s="10" t="n">
        <v>505</v>
      </c>
      <c r="J1301" s="10" t="n">
        <v>57050</v>
      </c>
      <c r="K1301" s="11" t="n">
        <v>23122</v>
      </c>
      <c r="L1301" s="12" t="n">
        <f aca="false">IF(COUNT(F1301,G1301)=2,F1301+G1301,"")</f>
        <v>1225</v>
      </c>
      <c r="M1301" s="12" t="n">
        <f aca="false">IF(COUNT(E1301,H1301)=2,E1301+H1301,"")</f>
        <v>779</v>
      </c>
    </row>
    <row r="1302" customFormat="false" ht="15" hidden="false" customHeight="false" outlineLevel="0" collapsed="false">
      <c r="A1302" s="7" t="s">
        <v>2160</v>
      </c>
      <c r="B1302" s="7" t="s">
        <v>2279</v>
      </c>
      <c r="C1302" s="8" t="s">
        <v>2280</v>
      </c>
      <c r="D1302" s="9" t="str">
        <f aca="false">A1302&amp;"|"&amp;B1302</f>
        <v>Michigan|Oscoda County</v>
      </c>
      <c r="E1302" s="10" t="n">
        <v>675</v>
      </c>
      <c r="F1302" s="10" t="n">
        <v>1057</v>
      </c>
      <c r="G1302" s="10" t="n">
        <v>62</v>
      </c>
      <c r="H1302" s="10" t="n">
        <v>15</v>
      </c>
      <c r="I1302" s="10" t="n">
        <v>539</v>
      </c>
      <c r="J1302" s="10" t="n">
        <v>50581</v>
      </c>
      <c r="K1302" s="11" t="n">
        <v>8338</v>
      </c>
      <c r="L1302" s="12" t="n">
        <f aca="false">IF(COUNT(F1302,G1302)=2,F1302+G1302,"")</f>
        <v>1119</v>
      </c>
      <c r="M1302" s="12" t="n">
        <f aca="false">IF(COUNT(E1302,H1302)=2,E1302+H1302,"")</f>
        <v>690</v>
      </c>
    </row>
    <row r="1303" customFormat="false" ht="15" hidden="false" customHeight="false" outlineLevel="0" collapsed="false">
      <c r="A1303" s="7" t="s">
        <v>2160</v>
      </c>
      <c r="B1303" s="7" t="s">
        <v>2281</v>
      </c>
      <c r="C1303" s="8" t="s">
        <v>2282</v>
      </c>
      <c r="D1303" s="9" t="str">
        <f aca="false">A1303&amp;"|"&amp;B1303</f>
        <v>Michigan|Otsego County</v>
      </c>
      <c r="E1303" s="10" t="n">
        <v>880</v>
      </c>
      <c r="F1303" s="10" t="n">
        <v>1266</v>
      </c>
      <c r="G1303" s="10" t="n">
        <v>72</v>
      </c>
      <c r="H1303" s="10" t="n">
        <v>15</v>
      </c>
      <c r="I1303" s="10" t="n">
        <v>539</v>
      </c>
      <c r="J1303" s="10" t="n">
        <v>67285</v>
      </c>
      <c r="K1303" s="11" t="n">
        <v>25352</v>
      </c>
      <c r="L1303" s="12" t="n">
        <f aca="false">IF(COUNT(F1303,G1303)=2,F1303+G1303,"")</f>
        <v>1338</v>
      </c>
      <c r="M1303" s="12" t="n">
        <f aca="false">IF(COUNT(E1303,H1303)=2,E1303+H1303,"")</f>
        <v>895</v>
      </c>
    </row>
    <row r="1304" customFormat="false" ht="15" hidden="false" customHeight="false" outlineLevel="0" collapsed="false">
      <c r="A1304" s="7" t="s">
        <v>2160</v>
      </c>
      <c r="B1304" s="7" t="s">
        <v>1700</v>
      </c>
      <c r="C1304" s="8" t="s">
        <v>2283</v>
      </c>
      <c r="D1304" s="9" t="str">
        <f aca="false">A1304&amp;"|"&amp;B1304</f>
        <v>Michigan|Ottawa County</v>
      </c>
      <c r="E1304" s="10" t="n">
        <v>1148</v>
      </c>
      <c r="F1304" s="10" t="n">
        <v>1610</v>
      </c>
      <c r="G1304" s="10" t="n">
        <v>94</v>
      </c>
      <c r="H1304" s="10" t="n">
        <v>15</v>
      </c>
      <c r="I1304" s="10" t="n">
        <v>712</v>
      </c>
      <c r="J1304" s="10" t="n">
        <v>87144</v>
      </c>
      <c r="K1304" s="11" t="n">
        <v>298614</v>
      </c>
      <c r="L1304" s="12" t="n">
        <f aca="false">IF(COUNT(F1304,G1304)=2,F1304+G1304,"")</f>
        <v>1704</v>
      </c>
      <c r="M1304" s="12" t="n">
        <f aca="false">IF(COUNT(E1304,H1304)=2,E1304+H1304,"")</f>
        <v>1163</v>
      </c>
    </row>
    <row r="1305" customFormat="false" ht="15" hidden="false" customHeight="false" outlineLevel="0" collapsed="false">
      <c r="A1305" s="7" t="s">
        <v>2160</v>
      </c>
      <c r="B1305" s="7" t="s">
        <v>2284</v>
      </c>
      <c r="C1305" s="8" t="s">
        <v>2285</v>
      </c>
      <c r="D1305" s="9" t="str">
        <f aca="false">A1305&amp;"|"&amp;B1305</f>
        <v>Michigan|Presque Isle County</v>
      </c>
      <c r="E1305" s="10" t="n">
        <v>625</v>
      </c>
      <c r="F1305" s="10" t="n">
        <v>1094</v>
      </c>
      <c r="G1305" s="10" t="n">
        <v>62</v>
      </c>
      <c r="H1305" s="10" t="n">
        <v>15</v>
      </c>
      <c r="I1305" s="10" t="n">
        <v>463</v>
      </c>
      <c r="J1305" s="10" t="n">
        <v>56713</v>
      </c>
      <c r="K1305" s="11" t="n">
        <v>13142</v>
      </c>
      <c r="L1305" s="12" t="n">
        <f aca="false">IF(COUNT(F1305,G1305)=2,F1305+G1305,"")</f>
        <v>1156</v>
      </c>
      <c r="M1305" s="12" t="n">
        <f aca="false">IF(COUNT(E1305,H1305)=2,E1305+H1305,"")</f>
        <v>640</v>
      </c>
    </row>
    <row r="1306" customFormat="false" ht="15" hidden="false" customHeight="false" outlineLevel="0" collapsed="false">
      <c r="A1306" s="7" t="s">
        <v>2160</v>
      </c>
      <c r="B1306" s="7" t="s">
        <v>2286</v>
      </c>
      <c r="C1306" s="8" t="s">
        <v>2287</v>
      </c>
      <c r="D1306" s="9" t="str">
        <f aca="false">A1306&amp;"|"&amp;B1306</f>
        <v>Michigan|Roscommon County</v>
      </c>
      <c r="E1306" s="10" t="n">
        <v>789</v>
      </c>
      <c r="F1306" s="10" t="n">
        <v>1110</v>
      </c>
      <c r="G1306" s="10" t="n">
        <v>65</v>
      </c>
      <c r="H1306" s="10" t="n">
        <v>15</v>
      </c>
      <c r="I1306" s="10" t="n">
        <v>551</v>
      </c>
      <c r="J1306" s="10" t="n">
        <v>54106</v>
      </c>
      <c r="K1306" s="11" t="n">
        <v>23639</v>
      </c>
      <c r="L1306" s="12" t="n">
        <f aca="false">IF(COUNT(F1306,G1306)=2,F1306+G1306,"")</f>
        <v>1175</v>
      </c>
      <c r="M1306" s="12" t="n">
        <f aca="false">IF(COUNT(E1306,H1306)=2,E1306+H1306,"")</f>
        <v>804</v>
      </c>
    </row>
    <row r="1307" customFormat="false" ht="15" hidden="false" customHeight="false" outlineLevel="0" collapsed="false">
      <c r="A1307" s="7" t="s">
        <v>2160</v>
      </c>
      <c r="B1307" s="7" t="s">
        <v>2288</v>
      </c>
      <c r="C1307" s="8" t="s">
        <v>2289</v>
      </c>
      <c r="D1307" s="9" t="str">
        <f aca="false">A1307&amp;"|"&amp;B1307</f>
        <v>Michigan|Saginaw County</v>
      </c>
      <c r="E1307" s="10" t="n">
        <v>921</v>
      </c>
      <c r="F1307" s="10" t="n">
        <v>1248</v>
      </c>
      <c r="G1307" s="10" t="n">
        <v>76</v>
      </c>
      <c r="H1307" s="10" t="n">
        <v>15</v>
      </c>
      <c r="I1307" s="10" t="n">
        <v>655</v>
      </c>
      <c r="J1307" s="10" t="n">
        <v>58347</v>
      </c>
      <c r="K1307" s="11" t="n">
        <v>189210</v>
      </c>
      <c r="L1307" s="12" t="n">
        <f aca="false">IF(COUNT(F1307,G1307)=2,F1307+G1307,"")</f>
        <v>1324</v>
      </c>
      <c r="M1307" s="12" t="n">
        <f aca="false">IF(COUNT(E1307,H1307)=2,E1307+H1307,"")</f>
        <v>936</v>
      </c>
    </row>
    <row r="1308" customFormat="false" ht="15" hidden="false" customHeight="false" outlineLevel="0" collapsed="false">
      <c r="A1308" s="7" t="s">
        <v>2160</v>
      </c>
      <c r="B1308" s="7" t="s">
        <v>2290</v>
      </c>
      <c r="C1308" s="8" t="s">
        <v>2291</v>
      </c>
      <c r="D1308" s="9" t="str">
        <f aca="false">A1308&amp;"|"&amp;B1308</f>
        <v>Michigan|Sanilac County</v>
      </c>
      <c r="E1308" s="10" t="n">
        <v>814</v>
      </c>
      <c r="F1308" s="10" t="n">
        <v>1190</v>
      </c>
      <c r="G1308" s="10" t="n">
        <v>67</v>
      </c>
      <c r="H1308" s="10" t="n">
        <v>15</v>
      </c>
      <c r="I1308" s="10" t="n">
        <v>483</v>
      </c>
      <c r="J1308" s="10" t="n">
        <v>59074</v>
      </c>
      <c r="K1308" s="11" t="n">
        <v>40574</v>
      </c>
      <c r="L1308" s="12" t="n">
        <f aca="false">IF(COUNT(F1308,G1308)=2,F1308+G1308,"")</f>
        <v>1257</v>
      </c>
      <c r="M1308" s="12" t="n">
        <f aca="false">IF(COUNT(E1308,H1308)=2,E1308+H1308,"")</f>
        <v>829</v>
      </c>
    </row>
    <row r="1309" customFormat="false" ht="15" hidden="false" customHeight="false" outlineLevel="0" collapsed="false">
      <c r="A1309" s="7" t="s">
        <v>2160</v>
      </c>
      <c r="B1309" s="7" t="s">
        <v>2292</v>
      </c>
      <c r="C1309" s="8" t="s">
        <v>2293</v>
      </c>
      <c r="D1309" s="9" t="str">
        <f aca="false">A1309&amp;"|"&amp;B1309</f>
        <v>Michigan|Schoolcraft County</v>
      </c>
      <c r="E1309" s="10" t="n">
        <v>654</v>
      </c>
      <c r="F1309" s="10" t="n">
        <v>1211</v>
      </c>
      <c r="G1309" s="10" t="n">
        <v>62</v>
      </c>
      <c r="H1309" s="10" t="n">
        <v>15</v>
      </c>
      <c r="I1309" s="10" t="n">
        <v>602</v>
      </c>
      <c r="J1309" s="10" t="n">
        <v>57708</v>
      </c>
      <c r="K1309" s="11" t="n">
        <v>8093</v>
      </c>
      <c r="L1309" s="12" t="n">
        <f aca="false">IF(COUNT(F1309,G1309)=2,F1309+G1309,"")</f>
        <v>1273</v>
      </c>
      <c r="M1309" s="12" t="n">
        <f aca="false">IF(COUNT(E1309,H1309)=2,E1309+H1309,"")</f>
        <v>669</v>
      </c>
    </row>
    <row r="1310" customFormat="false" ht="15" hidden="false" customHeight="false" outlineLevel="0" collapsed="false">
      <c r="A1310" s="7" t="s">
        <v>2160</v>
      </c>
      <c r="B1310" s="7" t="s">
        <v>2294</v>
      </c>
      <c r="C1310" s="8" t="s">
        <v>2295</v>
      </c>
      <c r="D1310" s="9" t="str">
        <f aca="false">A1310&amp;"|"&amp;B1310</f>
        <v>Michigan|Shiawassee County</v>
      </c>
      <c r="E1310" s="10" t="n">
        <v>876</v>
      </c>
      <c r="F1310" s="10" t="n">
        <v>1306</v>
      </c>
      <c r="G1310" s="10" t="n">
        <v>72</v>
      </c>
      <c r="H1310" s="10" t="n">
        <v>15</v>
      </c>
      <c r="I1310" s="10" t="n">
        <v>691</v>
      </c>
      <c r="J1310" s="10" t="n">
        <v>64464</v>
      </c>
      <c r="K1310" s="11" t="n">
        <v>68061</v>
      </c>
      <c r="L1310" s="12" t="n">
        <f aca="false">IF(COUNT(F1310,G1310)=2,F1310+G1310,"")</f>
        <v>1378</v>
      </c>
      <c r="M1310" s="12" t="n">
        <f aca="false">IF(COUNT(E1310,H1310)=2,E1310+H1310,"")</f>
        <v>891</v>
      </c>
    </row>
    <row r="1311" customFormat="false" ht="15" hidden="false" customHeight="false" outlineLevel="0" collapsed="false">
      <c r="A1311" s="7" t="s">
        <v>2160</v>
      </c>
      <c r="B1311" s="7" t="s">
        <v>171</v>
      </c>
      <c r="C1311" s="8" t="s">
        <v>2296</v>
      </c>
      <c r="D1311" s="9" t="str">
        <f aca="false">A1311&amp;"|"&amp;B1311</f>
        <v>Michigan|St. Clair County</v>
      </c>
      <c r="E1311" s="10" t="n">
        <v>999</v>
      </c>
      <c r="F1311" s="10" t="n">
        <v>1448</v>
      </c>
      <c r="G1311" s="10" t="n">
        <v>82</v>
      </c>
      <c r="H1311" s="10" t="n">
        <v>15</v>
      </c>
      <c r="I1311" s="10" t="n">
        <v>703</v>
      </c>
      <c r="J1311" s="10" t="n">
        <v>69349</v>
      </c>
      <c r="K1311" s="11" t="n">
        <v>160089</v>
      </c>
      <c r="L1311" s="12" t="n">
        <f aca="false">IF(COUNT(F1311,G1311)=2,F1311+G1311,"")</f>
        <v>1530</v>
      </c>
      <c r="M1311" s="12" t="n">
        <f aca="false">IF(COUNT(E1311,H1311)=2,E1311+H1311,"")</f>
        <v>1014</v>
      </c>
    </row>
    <row r="1312" customFormat="false" ht="15" hidden="false" customHeight="false" outlineLevel="0" collapsed="false">
      <c r="A1312" s="7" t="s">
        <v>2160</v>
      </c>
      <c r="B1312" s="7" t="s">
        <v>1410</v>
      </c>
      <c r="C1312" s="8" t="s">
        <v>2297</v>
      </c>
      <c r="D1312" s="9" t="str">
        <f aca="false">A1312&amp;"|"&amp;B1312</f>
        <v>Michigan|St. Joseph County</v>
      </c>
      <c r="E1312" s="10" t="n">
        <v>825</v>
      </c>
      <c r="F1312" s="10" t="n">
        <v>1255</v>
      </c>
      <c r="G1312" s="10" t="n">
        <v>68</v>
      </c>
      <c r="H1312" s="10" t="n">
        <v>15</v>
      </c>
      <c r="I1312" s="10" t="n">
        <v>558</v>
      </c>
      <c r="J1312" s="10" t="n">
        <v>64707</v>
      </c>
      <c r="K1312" s="11" t="n">
        <v>60870</v>
      </c>
      <c r="L1312" s="12" t="n">
        <f aca="false">IF(COUNT(F1312,G1312)=2,F1312+G1312,"")</f>
        <v>1323</v>
      </c>
      <c r="M1312" s="12" t="n">
        <f aca="false">IF(COUNT(E1312,H1312)=2,E1312+H1312,"")</f>
        <v>840</v>
      </c>
    </row>
    <row r="1313" customFormat="false" ht="15" hidden="false" customHeight="false" outlineLevel="0" collapsed="false">
      <c r="A1313" s="7" t="s">
        <v>2160</v>
      </c>
      <c r="B1313" s="7" t="s">
        <v>2298</v>
      </c>
      <c r="C1313" s="8" t="s">
        <v>2299</v>
      </c>
      <c r="D1313" s="9" t="str">
        <f aca="false">A1313&amp;"|"&amp;B1313</f>
        <v>Michigan|Tuscola County</v>
      </c>
      <c r="E1313" s="10" t="n">
        <v>796</v>
      </c>
      <c r="F1313" s="10" t="n">
        <v>1209</v>
      </c>
      <c r="G1313" s="10" t="n">
        <v>65</v>
      </c>
      <c r="H1313" s="10" t="n">
        <v>15</v>
      </c>
      <c r="I1313" s="10" t="n">
        <v>462</v>
      </c>
      <c r="J1313" s="10" t="n">
        <v>62847</v>
      </c>
      <c r="K1313" s="11" t="n">
        <v>53071</v>
      </c>
      <c r="L1313" s="12" t="n">
        <f aca="false">IF(COUNT(F1313,G1313)=2,F1313+G1313,"")</f>
        <v>1274</v>
      </c>
      <c r="M1313" s="12" t="n">
        <f aca="false">IF(COUNT(E1313,H1313)=2,E1313+H1313,"")</f>
        <v>811</v>
      </c>
    </row>
    <row r="1314" customFormat="false" ht="15" hidden="false" customHeight="false" outlineLevel="0" collapsed="false">
      <c r="A1314" s="7" t="s">
        <v>2160</v>
      </c>
      <c r="B1314" s="7" t="s">
        <v>405</v>
      </c>
      <c r="C1314" s="8" t="s">
        <v>2300</v>
      </c>
      <c r="D1314" s="9" t="str">
        <f aca="false">A1314&amp;"|"&amp;B1314</f>
        <v>Michigan|Van Buren County</v>
      </c>
      <c r="E1314" s="10" t="n">
        <v>845</v>
      </c>
      <c r="F1314" s="10" t="n">
        <v>1384</v>
      </c>
      <c r="G1314" s="10" t="n">
        <v>69</v>
      </c>
      <c r="H1314" s="10" t="n">
        <v>15</v>
      </c>
      <c r="I1314" s="10" t="n">
        <v>577</v>
      </c>
      <c r="J1314" s="10" t="n">
        <v>66902</v>
      </c>
      <c r="K1314" s="11" t="n">
        <v>75681</v>
      </c>
      <c r="L1314" s="12" t="n">
        <f aca="false">IF(COUNT(F1314,G1314)=2,F1314+G1314,"")</f>
        <v>1453</v>
      </c>
      <c r="M1314" s="12" t="n">
        <f aca="false">IF(COUNT(E1314,H1314)=2,E1314+H1314,"")</f>
        <v>860</v>
      </c>
    </row>
    <row r="1315" customFormat="false" ht="15" hidden="false" customHeight="false" outlineLevel="0" collapsed="false">
      <c r="A1315" s="7" t="s">
        <v>2160</v>
      </c>
      <c r="B1315" s="7" t="s">
        <v>2301</v>
      </c>
      <c r="C1315" s="8" t="s">
        <v>2302</v>
      </c>
      <c r="D1315" s="9" t="str">
        <f aca="false">A1315&amp;"|"&amp;B1315</f>
        <v>Michigan|Washtenaw County</v>
      </c>
      <c r="E1315" s="10" t="n">
        <v>1400</v>
      </c>
      <c r="F1315" s="10" t="n">
        <v>2090</v>
      </c>
      <c r="G1315" s="10" t="n">
        <v>115</v>
      </c>
      <c r="H1315" s="10" t="n">
        <v>15</v>
      </c>
      <c r="I1315" s="10" t="n">
        <v>989</v>
      </c>
      <c r="J1315" s="10" t="n">
        <v>87156</v>
      </c>
      <c r="K1315" s="11" t="n">
        <v>368394</v>
      </c>
      <c r="L1315" s="12" t="n">
        <f aca="false">IF(COUNT(F1315,G1315)=2,F1315+G1315,"")</f>
        <v>2205</v>
      </c>
      <c r="M1315" s="12" t="n">
        <f aca="false">IF(COUNT(E1315,H1315)=2,E1315+H1315,"")</f>
        <v>1415</v>
      </c>
    </row>
    <row r="1316" customFormat="false" ht="15" hidden="false" customHeight="false" outlineLevel="0" collapsed="false">
      <c r="A1316" s="7" t="s">
        <v>2160</v>
      </c>
      <c r="B1316" s="7" t="s">
        <v>1046</v>
      </c>
      <c r="C1316" s="8" t="s">
        <v>2303</v>
      </c>
      <c r="D1316" s="9" t="str">
        <f aca="false">A1316&amp;"|"&amp;B1316</f>
        <v>Michigan|Wayne County</v>
      </c>
      <c r="E1316" s="10" t="n">
        <v>1087</v>
      </c>
      <c r="F1316" s="10" t="n">
        <v>1512</v>
      </c>
      <c r="G1316" s="10" t="n">
        <v>89</v>
      </c>
      <c r="H1316" s="10" t="n">
        <v>15</v>
      </c>
      <c r="I1316" s="10" t="n">
        <v>768</v>
      </c>
      <c r="J1316" s="10" t="n">
        <v>59521</v>
      </c>
      <c r="K1316" s="11" t="n">
        <v>1773767</v>
      </c>
      <c r="L1316" s="12" t="n">
        <f aca="false">IF(COUNT(F1316,G1316)=2,F1316+G1316,"")</f>
        <v>1601</v>
      </c>
      <c r="M1316" s="12" t="n">
        <f aca="false">IF(COUNT(E1316,H1316)=2,E1316+H1316,"")</f>
        <v>1102</v>
      </c>
    </row>
    <row r="1317" customFormat="false" ht="15" hidden="false" customHeight="false" outlineLevel="0" collapsed="false">
      <c r="A1317" s="7" t="s">
        <v>2160</v>
      </c>
      <c r="B1317" s="7" t="s">
        <v>2304</v>
      </c>
      <c r="C1317" s="8" t="s">
        <v>2305</v>
      </c>
      <c r="D1317" s="9" t="str">
        <f aca="false">A1317&amp;"|"&amp;B1317</f>
        <v>Michigan|Wexford County</v>
      </c>
      <c r="E1317" s="10" t="n">
        <v>877</v>
      </c>
      <c r="F1317" s="10" t="n">
        <v>1262</v>
      </c>
      <c r="G1317" s="10" t="n">
        <v>72</v>
      </c>
      <c r="H1317" s="10" t="n">
        <v>15</v>
      </c>
      <c r="I1317" s="10" t="n">
        <v>469</v>
      </c>
      <c r="J1317" s="10" t="n">
        <v>63123</v>
      </c>
      <c r="K1317" s="11" t="n">
        <v>33868</v>
      </c>
      <c r="L1317" s="12" t="n">
        <f aca="false">IF(COUNT(F1317,G1317)=2,F1317+G1317,"")</f>
        <v>1334</v>
      </c>
      <c r="M1317" s="12" t="n">
        <f aca="false">IF(COUNT(E1317,H1317)=2,E1317+H1317,"")</f>
        <v>892</v>
      </c>
    </row>
    <row r="1318" customFormat="false" ht="15" hidden="false" customHeight="false" outlineLevel="0" collapsed="false">
      <c r="A1318" s="7" t="s">
        <v>2306</v>
      </c>
      <c r="B1318" s="7" t="s">
        <v>2307</v>
      </c>
      <c r="C1318" s="8" t="s">
        <v>2308</v>
      </c>
      <c r="D1318" s="9" t="str">
        <f aca="false">A1318&amp;"|"&amp;B1318</f>
        <v>Minnesota|Aitkin County</v>
      </c>
      <c r="E1318" s="10" t="n">
        <v>912</v>
      </c>
      <c r="F1318" s="10" t="n">
        <v>1514</v>
      </c>
      <c r="G1318" s="10" t="n">
        <v>110</v>
      </c>
      <c r="H1318" s="10" t="n">
        <v>11</v>
      </c>
      <c r="I1318" s="10" t="n">
        <v>758</v>
      </c>
      <c r="J1318" s="10" t="n">
        <v>59498</v>
      </c>
      <c r="K1318" s="11" t="n">
        <v>15930</v>
      </c>
      <c r="L1318" s="12" t="n">
        <f aca="false">IF(COUNT(F1318,G1318)=2,F1318+G1318,"")</f>
        <v>1624</v>
      </c>
      <c r="M1318" s="12" t="n">
        <f aca="false">IF(COUNT(E1318,H1318)=2,E1318+H1318,"")</f>
        <v>923</v>
      </c>
    </row>
    <row r="1319" customFormat="false" ht="15" hidden="false" customHeight="false" outlineLevel="0" collapsed="false">
      <c r="A1319" s="7" t="s">
        <v>2306</v>
      </c>
      <c r="B1319" s="7" t="s">
        <v>2309</v>
      </c>
      <c r="C1319" s="8" t="s">
        <v>2310</v>
      </c>
      <c r="D1319" s="9" t="str">
        <f aca="false">A1319&amp;"|"&amp;B1319</f>
        <v>Minnesota|Anoka County</v>
      </c>
      <c r="E1319" s="10" t="n">
        <v>1396</v>
      </c>
      <c r="F1319" s="10" t="n">
        <v>1911</v>
      </c>
      <c r="G1319" s="10" t="n">
        <v>168</v>
      </c>
      <c r="H1319" s="10" t="n">
        <v>11</v>
      </c>
      <c r="I1319" s="10" t="n">
        <v>1690</v>
      </c>
      <c r="J1319" s="10" t="n">
        <v>98764</v>
      </c>
      <c r="K1319" s="11" t="n">
        <v>367095</v>
      </c>
      <c r="L1319" s="12" t="n">
        <f aca="false">IF(COUNT(F1319,G1319)=2,F1319+G1319,"")</f>
        <v>2079</v>
      </c>
      <c r="M1319" s="12" t="n">
        <f aca="false">IF(COUNT(E1319,H1319)=2,E1319+H1319,"")</f>
        <v>1407</v>
      </c>
    </row>
    <row r="1320" customFormat="false" ht="15" hidden="false" customHeight="false" outlineLevel="0" collapsed="false">
      <c r="A1320" s="7" t="s">
        <v>2306</v>
      </c>
      <c r="B1320" s="7" t="s">
        <v>2311</v>
      </c>
      <c r="C1320" s="8" t="s">
        <v>2312</v>
      </c>
      <c r="D1320" s="9" t="str">
        <f aca="false">A1320&amp;"|"&amp;B1320</f>
        <v>Minnesota|Becker County</v>
      </c>
      <c r="E1320" s="10" t="n">
        <v>899</v>
      </c>
      <c r="F1320" s="10" t="n">
        <v>1651</v>
      </c>
      <c r="G1320" s="10" t="n">
        <v>108</v>
      </c>
      <c r="H1320" s="10" t="n">
        <v>11</v>
      </c>
      <c r="I1320" s="10" t="n">
        <v>914</v>
      </c>
      <c r="J1320" s="10" t="n">
        <v>71117</v>
      </c>
      <c r="K1320" s="11" t="n">
        <v>35260</v>
      </c>
      <c r="L1320" s="12" t="n">
        <f aca="false">IF(COUNT(F1320,G1320)=2,F1320+G1320,"")</f>
        <v>1759</v>
      </c>
      <c r="M1320" s="12" t="n">
        <f aca="false">IF(COUNT(E1320,H1320)=2,E1320+H1320,"")</f>
        <v>910</v>
      </c>
    </row>
    <row r="1321" customFormat="false" ht="15" hidden="false" customHeight="false" outlineLevel="0" collapsed="false">
      <c r="A1321" s="7" t="s">
        <v>2306</v>
      </c>
      <c r="B1321" s="7" t="s">
        <v>2313</v>
      </c>
      <c r="C1321" s="8" t="s">
        <v>2314</v>
      </c>
      <c r="D1321" s="9" t="str">
        <f aca="false">A1321&amp;"|"&amp;B1321</f>
        <v>Minnesota|Beltrami County</v>
      </c>
      <c r="E1321" s="10" t="n">
        <v>991</v>
      </c>
      <c r="F1321" s="10" t="n">
        <v>1542</v>
      </c>
      <c r="G1321" s="10" t="n">
        <v>119</v>
      </c>
      <c r="H1321" s="10" t="n">
        <v>11</v>
      </c>
      <c r="I1321" s="10" t="n">
        <v>1105</v>
      </c>
      <c r="J1321" s="10" t="n">
        <v>67257</v>
      </c>
      <c r="K1321" s="11" t="n">
        <v>46421</v>
      </c>
      <c r="L1321" s="12" t="n">
        <f aca="false">IF(COUNT(F1321,G1321)=2,F1321+G1321,"")</f>
        <v>1661</v>
      </c>
      <c r="M1321" s="12" t="n">
        <f aca="false">IF(COUNT(E1321,H1321)=2,E1321+H1321,"")</f>
        <v>1002</v>
      </c>
    </row>
    <row r="1322" customFormat="false" ht="15" hidden="false" customHeight="false" outlineLevel="0" collapsed="false">
      <c r="A1322" s="7" t="s">
        <v>2306</v>
      </c>
      <c r="B1322" s="7" t="s">
        <v>288</v>
      </c>
      <c r="C1322" s="8" t="s">
        <v>2315</v>
      </c>
      <c r="D1322" s="9" t="str">
        <f aca="false">A1322&amp;"|"&amp;B1322</f>
        <v>Minnesota|Benton County</v>
      </c>
      <c r="E1322" s="10" t="n">
        <v>917</v>
      </c>
      <c r="F1322" s="10" t="n">
        <v>1669</v>
      </c>
      <c r="G1322" s="10" t="n">
        <v>110</v>
      </c>
      <c r="H1322" s="10" t="n">
        <v>11</v>
      </c>
      <c r="I1322" s="10" t="n">
        <v>1070</v>
      </c>
      <c r="J1322" s="10" t="n">
        <v>71480</v>
      </c>
      <c r="K1322" s="11" t="n">
        <v>41458</v>
      </c>
      <c r="L1322" s="12" t="n">
        <f aca="false">IF(COUNT(F1322,G1322)=2,F1322+G1322,"")</f>
        <v>1779</v>
      </c>
      <c r="M1322" s="12" t="n">
        <f aca="false">IF(COUNT(E1322,H1322)=2,E1322+H1322,"")</f>
        <v>928</v>
      </c>
    </row>
    <row r="1323" customFormat="false" ht="15" hidden="false" customHeight="false" outlineLevel="0" collapsed="false">
      <c r="A1323" s="7" t="s">
        <v>2306</v>
      </c>
      <c r="B1323" s="7" t="s">
        <v>2316</v>
      </c>
      <c r="C1323" s="8" t="s">
        <v>2317</v>
      </c>
      <c r="D1323" s="9" t="str">
        <f aca="false">A1323&amp;"|"&amp;B1323</f>
        <v>Minnesota|Big Stone County</v>
      </c>
      <c r="E1323" s="10" t="n">
        <v>718</v>
      </c>
      <c r="F1323" s="10" t="n">
        <v>1296</v>
      </c>
      <c r="G1323" s="10" t="n">
        <v>104</v>
      </c>
      <c r="H1323" s="10" t="n">
        <v>11</v>
      </c>
      <c r="I1323" s="10" t="n">
        <v>770</v>
      </c>
      <c r="J1323" s="10" t="n">
        <v>65475</v>
      </c>
      <c r="K1323" s="11" t="n">
        <v>5152</v>
      </c>
      <c r="L1323" s="12" t="n">
        <f aca="false">IF(COUNT(F1323,G1323)=2,F1323+G1323,"")</f>
        <v>1400</v>
      </c>
      <c r="M1323" s="12" t="n">
        <f aca="false">IF(COUNT(E1323,H1323)=2,E1323+H1323,"")</f>
        <v>729</v>
      </c>
    </row>
    <row r="1324" customFormat="false" ht="15" hidden="false" customHeight="false" outlineLevel="0" collapsed="false">
      <c r="A1324" s="7" t="s">
        <v>2306</v>
      </c>
      <c r="B1324" s="7" t="s">
        <v>2318</v>
      </c>
      <c r="C1324" s="8" t="s">
        <v>2319</v>
      </c>
      <c r="D1324" s="9" t="str">
        <f aca="false">A1324&amp;"|"&amp;B1324</f>
        <v>Minnesota|Blue Earth County</v>
      </c>
      <c r="E1324" s="10" t="n">
        <v>1076</v>
      </c>
      <c r="F1324" s="10" t="n">
        <v>1609</v>
      </c>
      <c r="G1324" s="10" t="n">
        <v>130</v>
      </c>
      <c r="H1324" s="10" t="n">
        <v>11</v>
      </c>
      <c r="I1324" s="10" t="n">
        <v>914</v>
      </c>
      <c r="J1324" s="10" t="n">
        <v>72623</v>
      </c>
      <c r="K1324" s="11" t="n">
        <v>69386</v>
      </c>
      <c r="L1324" s="12" t="n">
        <f aca="false">IF(COUNT(F1324,G1324)=2,F1324+G1324,"")</f>
        <v>1739</v>
      </c>
      <c r="M1324" s="12" t="n">
        <f aca="false">IF(COUNT(E1324,H1324)=2,E1324+H1324,"")</f>
        <v>1087</v>
      </c>
    </row>
    <row r="1325" customFormat="false" ht="15" hidden="false" customHeight="false" outlineLevel="0" collapsed="false">
      <c r="A1325" s="7" t="s">
        <v>2306</v>
      </c>
      <c r="B1325" s="7" t="s">
        <v>1158</v>
      </c>
      <c r="C1325" s="8" t="s">
        <v>2320</v>
      </c>
      <c r="D1325" s="9" t="str">
        <f aca="false">A1325&amp;"|"&amp;B1325</f>
        <v>Minnesota|Brown County</v>
      </c>
      <c r="E1325" s="10" t="n">
        <v>931</v>
      </c>
      <c r="F1325" s="10" t="n">
        <v>1355</v>
      </c>
      <c r="G1325" s="10" t="n">
        <v>112</v>
      </c>
      <c r="H1325" s="10" t="n">
        <v>11</v>
      </c>
      <c r="I1325" s="10" t="n">
        <v>758</v>
      </c>
      <c r="J1325" s="10" t="n">
        <v>68690</v>
      </c>
      <c r="K1325" s="11" t="n">
        <v>25826</v>
      </c>
      <c r="L1325" s="12" t="n">
        <f aca="false">IF(COUNT(F1325,G1325)=2,F1325+G1325,"")</f>
        <v>1467</v>
      </c>
      <c r="M1325" s="12" t="n">
        <f aca="false">IF(COUNT(E1325,H1325)=2,E1325+H1325,"")</f>
        <v>942</v>
      </c>
    </row>
    <row r="1326" customFormat="false" ht="15" hidden="false" customHeight="false" outlineLevel="0" collapsed="false">
      <c r="A1326" s="7" t="s">
        <v>2306</v>
      </c>
      <c r="B1326" s="7" t="s">
        <v>2321</v>
      </c>
      <c r="C1326" s="8" t="s">
        <v>2322</v>
      </c>
      <c r="D1326" s="9" t="str">
        <f aca="false">A1326&amp;"|"&amp;B1326</f>
        <v>Minnesota|Carlton County</v>
      </c>
      <c r="E1326" s="10" t="n">
        <v>967</v>
      </c>
      <c r="F1326" s="10" t="n">
        <v>1629</v>
      </c>
      <c r="G1326" s="10" t="n">
        <v>116</v>
      </c>
      <c r="H1326" s="10" t="n">
        <v>11</v>
      </c>
      <c r="I1326" s="10" t="n">
        <v>914</v>
      </c>
      <c r="J1326" s="10" t="n">
        <v>80042</v>
      </c>
      <c r="K1326" s="11" t="n">
        <v>36457</v>
      </c>
      <c r="L1326" s="12" t="n">
        <f aca="false">IF(COUNT(F1326,G1326)=2,F1326+G1326,"")</f>
        <v>1745</v>
      </c>
      <c r="M1326" s="12" t="n">
        <f aca="false">IF(COUNT(E1326,H1326)=2,E1326+H1326,"")</f>
        <v>978</v>
      </c>
    </row>
    <row r="1327" customFormat="false" ht="15" hidden="false" customHeight="false" outlineLevel="0" collapsed="false">
      <c r="A1327" s="7" t="s">
        <v>2306</v>
      </c>
      <c r="B1327" s="7" t="s">
        <v>2323</v>
      </c>
      <c r="C1327" s="8" t="s">
        <v>2324</v>
      </c>
      <c r="D1327" s="9" t="str">
        <f aca="false">A1327&amp;"|"&amp;B1327</f>
        <v>Minnesota|Carver County</v>
      </c>
      <c r="E1327" s="10" t="n">
        <v>1444</v>
      </c>
      <c r="F1327" s="10" t="n">
        <v>2431</v>
      </c>
      <c r="G1327" s="10" t="n">
        <v>174</v>
      </c>
      <c r="H1327" s="10" t="n">
        <v>11</v>
      </c>
      <c r="I1327" s="10" t="n">
        <v>1690</v>
      </c>
      <c r="J1327" s="10" t="n">
        <v>123144</v>
      </c>
      <c r="K1327" s="11" t="n">
        <v>108622</v>
      </c>
      <c r="L1327" s="12" t="n">
        <f aca="false">IF(COUNT(F1327,G1327)=2,F1327+G1327,"")</f>
        <v>2605</v>
      </c>
      <c r="M1327" s="12" t="n">
        <f aca="false">IF(COUNT(E1327,H1327)=2,E1327+H1327,"")</f>
        <v>1455</v>
      </c>
    </row>
    <row r="1328" customFormat="false" ht="15" hidden="false" customHeight="false" outlineLevel="0" collapsed="false">
      <c r="A1328" s="7" t="s">
        <v>2306</v>
      </c>
      <c r="B1328" s="7" t="s">
        <v>1164</v>
      </c>
      <c r="C1328" s="8" t="s">
        <v>2325</v>
      </c>
      <c r="D1328" s="9" t="str">
        <f aca="false">A1328&amp;"|"&amp;B1328</f>
        <v>Minnesota|Cass County</v>
      </c>
      <c r="E1328" s="10" t="n">
        <v>889</v>
      </c>
      <c r="F1328" s="10" t="n">
        <v>1485</v>
      </c>
      <c r="G1328" s="10" t="n">
        <v>107</v>
      </c>
      <c r="H1328" s="10" t="n">
        <v>11</v>
      </c>
      <c r="I1328" s="10" t="n">
        <v>758</v>
      </c>
      <c r="J1328" s="10" t="n">
        <v>64937</v>
      </c>
      <c r="K1328" s="11" t="n">
        <v>30688</v>
      </c>
      <c r="L1328" s="12" t="n">
        <f aca="false">IF(COUNT(F1328,G1328)=2,F1328+G1328,"")</f>
        <v>1592</v>
      </c>
      <c r="M1328" s="12" t="n">
        <f aca="false">IF(COUNT(E1328,H1328)=2,E1328+H1328,"")</f>
        <v>900</v>
      </c>
    </row>
    <row r="1329" customFormat="false" ht="15" hidden="false" customHeight="false" outlineLevel="0" collapsed="false">
      <c r="A1329" s="7" t="s">
        <v>2306</v>
      </c>
      <c r="B1329" s="7" t="s">
        <v>2189</v>
      </c>
      <c r="C1329" s="8" t="s">
        <v>2326</v>
      </c>
      <c r="D1329" s="9" t="str">
        <f aca="false">A1329&amp;"|"&amp;B1329</f>
        <v>Minnesota|Chippewa County</v>
      </c>
      <c r="E1329" s="10" t="n">
        <v>846</v>
      </c>
      <c r="F1329" s="10" t="n">
        <v>1390</v>
      </c>
      <c r="G1329" s="10" t="n">
        <v>104</v>
      </c>
      <c r="H1329" s="10" t="n">
        <v>11</v>
      </c>
      <c r="I1329" s="10" t="n">
        <v>758</v>
      </c>
      <c r="J1329" s="10" t="n">
        <v>69192</v>
      </c>
      <c r="K1329" s="11" t="n">
        <v>12388</v>
      </c>
      <c r="L1329" s="12" t="n">
        <f aca="false">IF(COUNT(F1329,G1329)=2,F1329+G1329,"")</f>
        <v>1494</v>
      </c>
      <c r="M1329" s="12" t="n">
        <f aca="false">IF(COUNT(E1329,H1329)=2,E1329+H1329,"")</f>
        <v>857</v>
      </c>
    </row>
    <row r="1330" customFormat="false" ht="15" hidden="false" customHeight="false" outlineLevel="0" collapsed="false">
      <c r="A1330" s="7" t="s">
        <v>2306</v>
      </c>
      <c r="B1330" s="7" t="s">
        <v>2327</v>
      </c>
      <c r="C1330" s="8" t="s">
        <v>2328</v>
      </c>
      <c r="D1330" s="9" t="str">
        <f aca="false">A1330&amp;"|"&amp;B1330</f>
        <v>Minnesota|Chisago County</v>
      </c>
      <c r="E1330" s="10" t="n">
        <v>1112</v>
      </c>
      <c r="F1330" s="10" t="n">
        <v>1963</v>
      </c>
      <c r="G1330" s="10" t="n">
        <v>134</v>
      </c>
      <c r="H1330" s="10" t="n">
        <v>11</v>
      </c>
      <c r="I1330" s="10" t="n">
        <v>1017</v>
      </c>
      <c r="J1330" s="10" t="n">
        <v>98260</v>
      </c>
      <c r="K1330" s="11" t="n">
        <v>57434</v>
      </c>
      <c r="L1330" s="12" t="n">
        <f aca="false">IF(COUNT(F1330,G1330)=2,F1330+G1330,"")</f>
        <v>2097</v>
      </c>
      <c r="M1330" s="12" t="n">
        <f aca="false">IF(COUNT(E1330,H1330)=2,E1330+H1330,"")</f>
        <v>1123</v>
      </c>
    </row>
    <row r="1331" customFormat="false" ht="15" hidden="false" customHeight="false" outlineLevel="0" collapsed="false">
      <c r="A1331" s="7" t="s">
        <v>2306</v>
      </c>
      <c r="B1331" s="7" t="s">
        <v>81</v>
      </c>
      <c r="C1331" s="8" t="s">
        <v>2329</v>
      </c>
      <c r="D1331" s="9" t="str">
        <f aca="false">A1331&amp;"|"&amp;B1331</f>
        <v>Minnesota|Clay County</v>
      </c>
      <c r="E1331" s="10" t="n">
        <v>1000</v>
      </c>
      <c r="F1331" s="10" t="n">
        <v>1776</v>
      </c>
      <c r="G1331" s="10" t="n">
        <v>120</v>
      </c>
      <c r="H1331" s="10" t="n">
        <v>11</v>
      </c>
      <c r="I1331" s="10" t="n">
        <v>914</v>
      </c>
      <c r="J1331" s="10" t="n">
        <v>77664</v>
      </c>
      <c r="K1331" s="11" t="n">
        <v>65628</v>
      </c>
      <c r="L1331" s="12" t="n">
        <f aca="false">IF(COUNT(F1331,G1331)=2,F1331+G1331,"")</f>
        <v>1896</v>
      </c>
      <c r="M1331" s="12" t="n">
        <f aca="false">IF(COUNT(E1331,H1331)=2,E1331+H1331,"")</f>
        <v>1011</v>
      </c>
    </row>
    <row r="1332" customFormat="false" ht="15" hidden="false" customHeight="false" outlineLevel="0" collapsed="false">
      <c r="A1332" s="7" t="s">
        <v>2306</v>
      </c>
      <c r="B1332" s="7" t="s">
        <v>1105</v>
      </c>
      <c r="C1332" s="8" t="s">
        <v>2330</v>
      </c>
      <c r="D1332" s="9" t="str">
        <f aca="false">A1332&amp;"|"&amp;B1332</f>
        <v>Minnesota|Clearwater County</v>
      </c>
      <c r="E1332" s="10" t="n">
        <v>740</v>
      </c>
      <c r="F1332" s="10" t="n">
        <v>1467</v>
      </c>
      <c r="G1332" s="10" t="n">
        <v>104</v>
      </c>
      <c r="H1332" s="10" t="n">
        <v>11</v>
      </c>
      <c r="I1332" s="10" t="n">
        <v>949</v>
      </c>
      <c r="J1332" s="10" t="n">
        <v>64934</v>
      </c>
      <c r="K1332" s="11" t="n">
        <v>8579</v>
      </c>
      <c r="L1332" s="12" t="n">
        <f aca="false">IF(COUNT(F1332,G1332)=2,F1332+G1332,"")</f>
        <v>1571</v>
      </c>
      <c r="M1332" s="12" t="n">
        <f aca="false">IF(COUNT(E1332,H1332)=2,E1332+H1332,"")</f>
        <v>751</v>
      </c>
    </row>
    <row r="1333" customFormat="false" ht="15" hidden="false" customHeight="false" outlineLevel="0" collapsed="false">
      <c r="A1333" s="7" t="s">
        <v>2306</v>
      </c>
      <c r="B1333" s="7" t="s">
        <v>857</v>
      </c>
      <c r="C1333" s="8" t="s">
        <v>2331</v>
      </c>
      <c r="D1333" s="9" t="str">
        <f aca="false">A1333&amp;"|"&amp;B1333</f>
        <v>Minnesota|Cook County</v>
      </c>
      <c r="E1333" s="10" t="n">
        <v>886</v>
      </c>
      <c r="F1333" s="10" t="n">
        <v>1649</v>
      </c>
      <c r="G1333" s="10" t="n">
        <v>107</v>
      </c>
      <c r="H1333" s="10" t="n">
        <v>11</v>
      </c>
      <c r="I1333" s="10" t="n">
        <v>1070</v>
      </c>
      <c r="J1333" s="10" t="n">
        <v>71643</v>
      </c>
      <c r="K1333" s="11" t="n">
        <v>5633</v>
      </c>
      <c r="L1333" s="12" t="n">
        <f aca="false">IF(COUNT(F1333,G1333)=2,F1333+G1333,"")</f>
        <v>1756</v>
      </c>
      <c r="M1333" s="12" t="n">
        <f aca="false">IF(COUNT(E1333,H1333)=2,E1333+H1333,"")</f>
        <v>897</v>
      </c>
    </row>
    <row r="1334" customFormat="false" ht="15" hidden="false" customHeight="false" outlineLevel="0" collapsed="false">
      <c r="A1334" s="7" t="s">
        <v>2306</v>
      </c>
      <c r="B1334" s="7" t="s">
        <v>2332</v>
      </c>
      <c r="C1334" s="8" t="s">
        <v>2333</v>
      </c>
      <c r="D1334" s="9" t="str">
        <f aca="false">A1334&amp;"|"&amp;B1334</f>
        <v>Minnesota|Cottonwood County</v>
      </c>
      <c r="E1334" s="10" t="n">
        <v>765</v>
      </c>
      <c r="F1334" s="10" t="n">
        <v>1275</v>
      </c>
      <c r="G1334" s="10" t="n">
        <v>104</v>
      </c>
      <c r="H1334" s="10" t="n">
        <v>11</v>
      </c>
      <c r="I1334" s="10" t="n">
        <v>758</v>
      </c>
      <c r="J1334" s="10" t="n">
        <v>68239</v>
      </c>
      <c r="K1334" s="11" t="n">
        <v>11458</v>
      </c>
      <c r="L1334" s="12" t="n">
        <f aca="false">IF(COUNT(F1334,G1334)=2,F1334+G1334,"")</f>
        <v>1379</v>
      </c>
      <c r="M1334" s="12" t="n">
        <f aca="false">IF(COUNT(E1334,H1334)=2,E1334+H1334,"")</f>
        <v>776</v>
      </c>
    </row>
    <row r="1335" customFormat="false" ht="15" hidden="false" customHeight="false" outlineLevel="0" collapsed="false">
      <c r="A1335" s="7" t="s">
        <v>2306</v>
      </c>
      <c r="B1335" s="7" t="s">
        <v>2334</v>
      </c>
      <c r="C1335" s="8" t="s">
        <v>2335</v>
      </c>
      <c r="D1335" s="9" t="str">
        <f aca="false">A1335&amp;"|"&amp;B1335</f>
        <v>Minnesota|Crow Wing County</v>
      </c>
      <c r="E1335" s="10" t="n">
        <v>962</v>
      </c>
      <c r="F1335" s="10" t="n">
        <v>1559</v>
      </c>
      <c r="G1335" s="10" t="n">
        <v>116</v>
      </c>
      <c r="H1335" s="10" t="n">
        <v>11</v>
      </c>
      <c r="I1335" s="10" t="n">
        <v>914</v>
      </c>
      <c r="J1335" s="10" t="n">
        <v>71343</v>
      </c>
      <c r="K1335" s="11" t="n">
        <v>67113</v>
      </c>
      <c r="L1335" s="12" t="n">
        <f aca="false">IF(COUNT(F1335,G1335)=2,F1335+G1335,"")</f>
        <v>1675</v>
      </c>
      <c r="M1335" s="12" t="n">
        <f aca="false">IF(COUNT(E1335,H1335)=2,E1335+H1335,"")</f>
        <v>973</v>
      </c>
    </row>
    <row r="1336" customFormat="false" ht="15" hidden="false" customHeight="false" outlineLevel="0" collapsed="false">
      <c r="A1336" s="7" t="s">
        <v>2306</v>
      </c>
      <c r="B1336" s="7" t="s">
        <v>2336</v>
      </c>
      <c r="C1336" s="8" t="s">
        <v>2337</v>
      </c>
      <c r="D1336" s="9" t="str">
        <f aca="false">A1336&amp;"|"&amp;B1336</f>
        <v>Minnesota|Dakota County</v>
      </c>
      <c r="E1336" s="10" t="n">
        <v>1497</v>
      </c>
      <c r="F1336" s="10" t="n">
        <v>2074</v>
      </c>
      <c r="G1336" s="10" t="n">
        <v>180</v>
      </c>
      <c r="H1336" s="10" t="n">
        <v>11</v>
      </c>
      <c r="I1336" s="10" t="n">
        <v>1690</v>
      </c>
      <c r="J1336" s="10" t="n">
        <v>105212</v>
      </c>
      <c r="K1336" s="11" t="n">
        <v>442204</v>
      </c>
      <c r="L1336" s="12" t="n">
        <f aca="false">IF(COUNT(F1336,G1336)=2,F1336+G1336,"")</f>
        <v>2254</v>
      </c>
      <c r="M1336" s="12" t="n">
        <f aca="false">IF(COUNT(E1336,H1336)=2,E1336+H1336,"")</f>
        <v>1508</v>
      </c>
    </row>
    <row r="1337" customFormat="false" ht="15" hidden="false" customHeight="false" outlineLevel="0" collapsed="false">
      <c r="A1337" s="7" t="s">
        <v>2306</v>
      </c>
      <c r="B1337" s="7" t="s">
        <v>871</v>
      </c>
      <c r="C1337" s="8" t="s">
        <v>2338</v>
      </c>
      <c r="D1337" s="9" t="str">
        <f aca="false">A1337&amp;"|"&amp;B1337</f>
        <v>Minnesota|Dodge County</v>
      </c>
      <c r="E1337" s="10" t="n">
        <v>1007</v>
      </c>
      <c r="F1337" s="10" t="n">
        <v>1782</v>
      </c>
      <c r="G1337" s="10" t="n">
        <v>121</v>
      </c>
      <c r="H1337" s="10" t="n">
        <v>11</v>
      </c>
      <c r="I1337" s="10" t="n">
        <v>914</v>
      </c>
      <c r="J1337" s="10" t="n">
        <v>92943</v>
      </c>
      <c r="K1337" s="11" t="n">
        <v>20962</v>
      </c>
      <c r="L1337" s="12" t="n">
        <f aca="false">IF(COUNT(F1337,G1337)=2,F1337+G1337,"")</f>
        <v>1903</v>
      </c>
      <c r="M1337" s="12" t="n">
        <f aca="false">IF(COUNT(E1337,H1337)=2,E1337+H1337,"")</f>
        <v>1018</v>
      </c>
    </row>
    <row r="1338" customFormat="false" ht="15" hidden="false" customHeight="false" outlineLevel="0" collapsed="false">
      <c r="A1338" s="7" t="s">
        <v>2306</v>
      </c>
      <c r="B1338" s="7" t="s">
        <v>566</v>
      </c>
      <c r="C1338" s="8" t="s">
        <v>2339</v>
      </c>
      <c r="D1338" s="9" t="str">
        <f aca="false">A1338&amp;"|"&amp;B1338</f>
        <v>Minnesota|Douglas County</v>
      </c>
      <c r="E1338" s="10" t="n">
        <v>896</v>
      </c>
      <c r="F1338" s="10" t="n">
        <v>1686</v>
      </c>
      <c r="G1338" s="10" t="n">
        <v>108</v>
      </c>
      <c r="H1338" s="10" t="n">
        <v>11</v>
      </c>
      <c r="I1338" s="10" t="n">
        <v>914</v>
      </c>
      <c r="J1338" s="10" t="n">
        <v>77264</v>
      </c>
      <c r="K1338" s="11" t="n">
        <v>39354</v>
      </c>
      <c r="L1338" s="12" t="n">
        <f aca="false">IF(COUNT(F1338,G1338)=2,F1338+G1338,"")</f>
        <v>1794</v>
      </c>
      <c r="M1338" s="12" t="n">
        <f aca="false">IF(COUNT(E1338,H1338)=2,E1338+H1338,"")</f>
        <v>907</v>
      </c>
    </row>
    <row r="1339" customFormat="false" ht="15" hidden="false" customHeight="false" outlineLevel="0" collapsed="false">
      <c r="A1339" s="7" t="s">
        <v>2306</v>
      </c>
      <c r="B1339" s="7" t="s">
        <v>2340</v>
      </c>
      <c r="C1339" s="8" t="s">
        <v>2341</v>
      </c>
      <c r="D1339" s="9" t="str">
        <f aca="false">A1339&amp;"|"&amp;B1339</f>
        <v>Minnesota|Faribault County</v>
      </c>
      <c r="E1339" s="10" t="n">
        <v>837</v>
      </c>
      <c r="F1339" s="10" t="n">
        <v>1221</v>
      </c>
      <c r="G1339" s="10" t="n">
        <v>104</v>
      </c>
      <c r="H1339" s="10" t="n">
        <v>11</v>
      </c>
      <c r="I1339" s="10" t="n">
        <v>758</v>
      </c>
      <c r="J1339" s="10" t="n">
        <v>64391</v>
      </c>
      <c r="K1339" s="11" t="n">
        <v>13909</v>
      </c>
      <c r="L1339" s="12" t="n">
        <f aca="false">IF(COUNT(F1339,G1339)=2,F1339+G1339,"")</f>
        <v>1325</v>
      </c>
      <c r="M1339" s="12" t="n">
        <f aca="false">IF(COUNT(E1339,H1339)=2,E1339+H1339,"")</f>
        <v>848</v>
      </c>
    </row>
    <row r="1340" customFormat="false" ht="15" hidden="false" customHeight="false" outlineLevel="0" collapsed="false">
      <c r="A1340" s="7" t="s">
        <v>2306</v>
      </c>
      <c r="B1340" s="7" t="s">
        <v>2342</v>
      </c>
      <c r="C1340" s="8" t="s">
        <v>2343</v>
      </c>
      <c r="D1340" s="9" t="str">
        <f aca="false">A1340&amp;"|"&amp;B1340</f>
        <v>Minnesota|Fillmore County</v>
      </c>
      <c r="E1340" s="10" t="n">
        <v>763</v>
      </c>
      <c r="F1340" s="10" t="n">
        <v>1473</v>
      </c>
      <c r="G1340" s="10" t="n">
        <v>104</v>
      </c>
      <c r="H1340" s="10" t="n">
        <v>11</v>
      </c>
      <c r="I1340" s="10" t="n">
        <v>758</v>
      </c>
      <c r="J1340" s="10" t="n">
        <v>75225</v>
      </c>
      <c r="K1340" s="11" t="n">
        <v>21346</v>
      </c>
      <c r="L1340" s="12" t="n">
        <f aca="false">IF(COUNT(F1340,G1340)=2,F1340+G1340,"")</f>
        <v>1577</v>
      </c>
      <c r="M1340" s="12" t="n">
        <f aca="false">IF(COUNT(E1340,H1340)=2,E1340+H1340,"")</f>
        <v>774</v>
      </c>
    </row>
    <row r="1341" customFormat="false" ht="15" hidden="false" customHeight="false" outlineLevel="0" collapsed="false">
      <c r="A1341" s="7" t="s">
        <v>2306</v>
      </c>
      <c r="B1341" s="7" t="s">
        <v>2344</v>
      </c>
      <c r="C1341" s="8" t="s">
        <v>2345</v>
      </c>
      <c r="D1341" s="9" t="str">
        <f aca="false">A1341&amp;"|"&amp;B1341</f>
        <v>Minnesota|Freeborn County</v>
      </c>
      <c r="E1341" s="10" t="n">
        <v>837</v>
      </c>
      <c r="F1341" s="10" t="n">
        <v>1305</v>
      </c>
      <c r="G1341" s="10" t="n">
        <v>104</v>
      </c>
      <c r="H1341" s="10" t="n">
        <v>11</v>
      </c>
      <c r="I1341" s="10" t="n">
        <v>914</v>
      </c>
      <c r="J1341" s="10" t="n">
        <v>69012</v>
      </c>
      <c r="K1341" s="11" t="n">
        <v>30752</v>
      </c>
      <c r="L1341" s="12" t="n">
        <f aca="false">IF(COUNT(F1341,G1341)=2,F1341+G1341,"")</f>
        <v>1409</v>
      </c>
      <c r="M1341" s="12" t="n">
        <f aca="false">IF(COUNT(E1341,H1341)=2,E1341+H1341,"")</f>
        <v>848</v>
      </c>
    </row>
    <row r="1342" customFormat="false" ht="15" hidden="false" customHeight="false" outlineLevel="0" collapsed="false">
      <c r="A1342" s="7" t="s">
        <v>2306</v>
      </c>
      <c r="B1342" s="7" t="s">
        <v>2346</v>
      </c>
      <c r="C1342" s="8" t="s">
        <v>2347</v>
      </c>
      <c r="D1342" s="9" t="str">
        <f aca="false">A1342&amp;"|"&amp;B1342</f>
        <v>Minnesota|Goodhue County</v>
      </c>
      <c r="E1342" s="10" t="n">
        <v>939</v>
      </c>
      <c r="F1342" s="10" t="n">
        <v>1751</v>
      </c>
      <c r="G1342" s="10" t="n">
        <v>113</v>
      </c>
      <c r="H1342" s="10" t="n">
        <v>11</v>
      </c>
      <c r="I1342" s="10" t="n">
        <v>1070</v>
      </c>
      <c r="J1342" s="10" t="n">
        <v>82749</v>
      </c>
      <c r="K1342" s="11" t="n">
        <v>47844</v>
      </c>
      <c r="L1342" s="12" t="n">
        <f aca="false">IF(COUNT(F1342,G1342)=2,F1342+G1342,"")</f>
        <v>1864</v>
      </c>
      <c r="M1342" s="12" t="n">
        <f aca="false">IF(COUNT(E1342,H1342)=2,E1342+H1342,"")</f>
        <v>950</v>
      </c>
    </row>
    <row r="1343" customFormat="false" ht="15" hidden="false" customHeight="false" outlineLevel="0" collapsed="false">
      <c r="A1343" s="7" t="s">
        <v>2306</v>
      </c>
      <c r="B1343" s="7" t="s">
        <v>329</v>
      </c>
      <c r="C1343" s="8" t="s">
        <v>2348</v>
      </c>
      <c r="D1343" s="9" t="str">
        <f aca="false">A1343&amp;"|"&amp;B1343</f>
        <v>Minnesota|Grant County</v>
      </c>
      <c r="E1343" s="10" t="n">
        <v>779</v>
      </c>
      <c r="F1343" s="10" t="n">
        <v>1360</v>
      </c>
      <c r="G1343" s="10" t="n">
        <v>104</v>
      </c>
      <c r="H1343" s="10" t="n">
        <v>11</v>
      </c>
      <c r="I1343" s="10" t="n">
        <v>914</v>
      </c>
      <c r="J1343" s="10" t="n">
        <v>72957</v>
      </c>
      <c r="K1343" s="11" t="n">
        <v>6108</v>
      </c>
      <c r="L1343" s="12" t="n">
        <f aca="false">IF(COUNT(F1343,G1343)=2,F1343+G1343,"")</f>
        <v>1464</v>
      </c>
      <c r="M1343" s="12" t="n">
        <f aca="false">IF(COUNT(E1343,H1343)=2,E1343+H1343,"")</f>
        <v>790</v>
      </c>
    </row>
    <row r="1344" customFormat="false" ht="15" hidden="false" customHeight="false" outlineLevel="0" collapsed="false">
      <c r="A1344" s="7" t="s">
        <v>2306</v>
      </c>
      <c r="B1344" s="7" t="s">
        <v>2349</v>
      </c>
      <c r="C1344" s="8" t="s">
        <v>2350</v>
      </c>
      <c r="D1344" s="9" t="str">
        <f aca="false">A1344&amp;"|"&amp;B1344</f>
        <v>Minnesota|Hennepin County</v>
      </c>
      <c r="E1344" s="10" t="n">
        <v>1439</v>
      </c>
      <c r="F1344" s="10" t="n">
        <v>2182</v>
      </c>
      <c r="G1344" s="10" t="n">
        <v>173</v>
      </c>
      <c r="H1344" s="10" t="n">
        <v>11</v>
      </c>
      <c r="I1344" s="10" t="n">
        <v>1690</v>
      </c>
      <c r="J1344" s="10" t="n">
        <v>96339</v>
      </c>
      <c r="K1344" s="11" t="n">
        <v>1268903</v>
      </c>
      <c r="L1344" s="12" t="n">
        <f aca="false">IF(COUNT(F1344,G1344)=2,F1344+G1344,"")</f>
        <v>2355</v>
      </c>
      <c r="M1344" s="12" t="n">
        <f aca="false">IF(COUNT(E1344,H1344)=2,E1344+H1344,"")</f>
        <v>1450</v>
      </c>
    </row>
    <row r="1345" customFormat="false" ht="15" hidden="false" customHeight="false" outlineLevel="0" collapsed="false">
      <c r="A1345" s="7" t="s">
        <v>2306</v>
      </c>
      <c r="B1345" s="7" t="s">
        <v>123</v>
      </c>
      <c r="C1345" s="8" t="s">
        <v>2351</v>
      </c>
      <c r="D1345" s="9" t="str">
        <f aca="false">A1345&amp;"|"&amp;B1345</f>
        <v>Minnesota|Houston County</v>
      </c>
      <c r="E1345" s="10" t="n">
        <v>881</v>
      </c>
      <c r="F1345" s="10" t="n">
        <v>1612</v>
      </c>
      <c r="G1345" s="10" t="n">
        <v>106</v>
      </c>
      <c r="H1345" s="10" t="n">
        <v>11</v>
      </c>
      <c r="I1345" s="10" t="n">
        <v>949</v>
      </c>
      <c r="J1345" s="10" t="n">
        <v>77087</v>
      </c>
      <c r="K1345" s="11" t="n">
        <v>18768</v>
      </c>
      <c r="L1345" s="12" t="n">
        <f aca="false">IF(COUNT(F1345,G1345)=2,F1345+G1345,"")</f>
        <v>1718</v>
      </c>
      <c r="M1345" s="12" t="n">
        <f aca="false">IF(COUNT(E1345,H1345)=2,E1345+H1345,"")</f>
        <v>892</v>
      </c>
    </row>
    <row r="1346" customFormat="false" ht="15" hidden="false" customHeight="false" outlineLevel="0" collapsed="false">
      <c r="A1346" s="7" t="s">
        <v>2306</v>
      </c>
      <c r="B1346" s="7" t="s">
        <v>2352</v>
      </c>
      <c r="C1346" s="8" t="s">
        <v>2353</v>
      </c>
      <c r="D1346" s="9" t="str">
        <f aca="false">A1346&amp;"|"&amp;B1346</f>
        <v>Minnesota|Hubbard County</v>
      </c>
      <c r="E1346" s="10" t="n">
        <v>923</v>
      </c>
      <c r="F1346" s="10" t="n">
        <v>1583</v>
      </c>
      <c r="G1346" s="10" t="n">
        <v>111</v>
      </c>
      <c r="H1346" s="10" t="n">
        <v>11</v>
      </c>
      <c r="I1346" s="10" t="n">
        <v>1070</v>
      </c>
      <c r="J1346" s="10" t="n">
        <v>70622</v>
      </c>
      <c r="K1346" s="11" t="n">
        <v>21700</v>
      </c>
      <c r="L1346" s="12" t="n">
        <f aca="false">IF(COUNT(F1346,G1346)=2,F1346+G1346,"")</f>
        <v>1694</v>
      </c>
      <c r="M1346" s="12" t="n">
        <f aca="false">IF(COUNT(E1346,H1346)=2,E1346+H1346,"")</f>
        <v>934</v>
      </c>
    </row>
    <row r="1347" customFormat="false" ht="15" hidden="false" customHeight="false" outlineLevel="0" collapsed="false">
      <c r="A1347" s="7" t="s">
        <v>2306</v>
      </c>
      <c r="B1347" s="7" t="s">
        <v>2354</v>
      </c>
      <c r="C1347" s="8" t="s">
        <v>2355</v>
      </c>
      <c r="D1347" s="9" t="str">
        <f aca="false">A1347&amp;"|"&amp;B1347</f>
        <v>Minnesota|Isanti County</v>
      </c>
      <c r="E1347" s="10" t="n">
        <v>1241</v>
      </c>
      <c r="F1347" s="10" t="n">
        <v>1817</v>
      </c>
      <c r="G1347" s="10" t="n">
        <v>149</v>
      </c>
      <c r="H1347" s="10" t="n">
        <v>11</v>
      </c>
      <c r="I1347" s="10" t="n">
        <v>1017</v>
      </c>
      <c r="J1347" s="10" t="n">
        <v>86573</v>
      </c>
      <c r="K1347" s="11" t="n">
        <v>41934</v>
      </c>
      <c r="L1347" s="12" t="n">
        <f aca="false">IF(COUNT(F1347,G1347)=2,F1347+G1347,"")</f>
        <v>1966</v>
      </c>
      <c r="M1347" s="12" t="n">
        <f aca="false">IF(COUNT(E1347,H1347)=2,E1347+H1347,"")</f>
        <v>1252</v>
      </c>
    </row>
    <row r="1348" customFormat="false" ht="15" hidden="false" customHeight="false" outlineLevel="0" collapsed="false">
      <c r="A1348" s="7" t="s">
        <v>2306</v>
      </c>
      <c r="B1348" s="7" t="s">
        <v>2356</v>
      </c>
      <c r="C1348" s="8" t="s">
        <v>2357</v>
      </c>
      <c r="D1348" s="9" t="str">
        <f aca="false">A1348&amp;"|"&amp;B1348</f>
        <v>Minnesota|Itasca County</v>
      </c>
      <c r="E1348" s="10" t="n">
        <v>944</v>
      </c>
      <c r="F1348" s="10" t="n">
        <v>1461</v>
      </c>
      <c r="G1348" s="10" t="n">
        <v>114</v>
      </c>
      <c r="H1348" s="10" t="n">
        <v>11</v>
      </c>
      <c r="I1348" s="10" t="n">
        <v>949</v>
      </c>
      <c r="J1348" s="10" t="n">
        <v>66380</v>
      </c>
      <c r="K1348" s="11" t="n">
        <v>45141</v>
      </c>
      <c r="L1348" s="12" t="n">
        <f aca="false">IF(COUNT(F1348,G1348)=2,F1348+G1348,"")</f>
        <v>1575</v>
      </c>
      <c r="M1348" s="12" t="n">
        <f aca="false">IF(COUNT(E1348,H1348)=2,E1348+H1348,"")</f>
        <v>955</v>
      </c>
    </row>
    <row r="1349" customFormat="false" ht="15" hidden="false" customHeight="false" outlineLevel="0" collapsed="false">
      <c r="A1349" s="7" t="s">
        <v>2306</v>
      </c>
      <c r="B1349" s="7" t="s">
        <v>125</v>
      </c>
      <c r="C1349" s="8" t="s">
        <v>2358</v>
      </c>
      <c r="D1349" s="9" t="str">
        <f aca="false">A1349&amp;"|"&amp;B1349</f>
        <v>Minnesota|Jackson County</v>
      </c>
      <c r="E1349" s="10" t="n">
        <v>736</v>
      </c>
      <c r="F1349" s="10" t="n">
        <v>1218</v>
      </c>
      <c r="G1349" s="10" t="n">
        <v>104</v>
      </c>
      <c r="H1349" s="10" t="n">
        <v>11</v>
      </c>
      <c r="I1349" s="10" t="n">
        <v>758</v>
      </c>
      <c r="J1349" s="10" t="n">
        <v>69955</v>
      </c>
      <c r="K1349" s="11" t="n">
        <v>9964</v>
      </c>
      <c r="L1349" s="12" t="n">
        <f aca="false">IF(COUNT(F1349,G1349)=2,F1349+G1349,"")</f>
        <v>1322</v>
      </c>
      <c r="M1349" s="12" t="n">
        <f aca="false">IF(COUNT(E1349,H1349)=2,E1349+H1349,"")</f>
        <v>747</v>
      </c>
    </row>
    <row r="1350" customFormat="false" ht="15" hidden="false" customHeight="false" outlineLevel="0" collapsed="false">
      <c r="A1350" s="7" t="s">
        <v>2306</v>
      </c>
      <c r="B1350" s="7" t="s">
        <v>2359</v>
      </c>
      <c r="C1350" s="8" t="s">
        <v>2360</v>
      </c>
      <c r="D1350" s="9" t="str">
        <f aca="false">A1350&amp;"|"&amp;B1350</f>
        <v>Minnesota|Kanabec County</v>
      </c>
      <c r="E1350" s="10" t="n">
        <v>1003</v>
      </c>
      <c r="F1350" s="10" t="n">
        <v>1572</v>
      </c>
      <c r="G1350" s="10" t="n">
        <v>121</v>
      </c>
      <c r="H1350" s="10" t="n">
        <v>11</v>
      </c>
      <c r="I1350" s="10" t="n">
        <v>949</v>
      </c>
      <c r="J1350" s="10" t="n">
        <v>71915</v>
      </c>
      <c r="K1350" s="11" t="n">
        <v>16261</v>
      </c>
      <c r="L1350" s="12" t="n">
        <f aca="false">IF(COUNT(F1350,G1350)=2,F1350+G1350,"")</f>
        <v>1693</v>
      </c>
      <c r="M1350" s="12" t="n">
        <f aca="false">IF(COUNT(E1350,H1350)=2,E1350+H1350,"")</f>
        <v>1014</v>
      </c>
    </row>
    <row r="1351" customFormat="false" ht="15" hidden="false" customHeight="false" outlineLevel="0" collapsed="false">
      <c r="A1351" s="7" t="s">
        <v>2306</v>
      </c>
      <c r="B1351" s="7" t="s">
        <v>2361</v>
      </c>
      <c r="C1351" s="8" t="s">
        <v>2362</v>
      </c>
      <c r="D1351" s="9" t="str">
        <f aca="false">A1351&amp;"|"&amp;B1351</f>
        <v>Minnesota|Kandiyohi County</v>
      </c>
      <c r="E1351" s="10" t="n">
        <v>843</v>
      </c>
      <c r="F1351" s="10" t="n">
        <v>1529</v>
      </c>
      <c r="G1351" s="10" t="n">
        <v>104</v>
      </c>
      <c r="H1351" s="10" t="n">
        <v>11</v>
      </c>
      <c r="I1351" s="10" t="n">
        <v>914</v>
      </c>
      <c r="J1351" s="10" t="n">
        <v>75097</v>
      </c>
      <c r="K1351" s="11" t="n">
        <v>43757</v>
      </c>
      <c r="L1351" s="12" t="n">
        <f aca="false">IF(COUNT(F1351,G1351)=2,F1351+G1351,"")</f>
        <v>1633</v>
      </c>
      <c r="M1351" s="12" t="n">
        <f aca="false">IF(COUNT(E1351,H1351)=2,E1351+H1351,"")</f>
        <v>854</v>
      </c>
    </row>
    <row r="1352" customFormat="false" ht="15" hidden="false" customHeight="false" outlineLevel="0" collapsed="false">
      <c r="A1352" s="7" t="s">
        <v>2306</v>
      </c>
      <c r="B1352" s="7" t="s">
        <v>2363</v>
      </c>
      <c r="C1352" s="8" t="s">
        <v>2364</v>
      </c>
      <c r="D1352" s="9" t="str">
        <f aca="false">A1352&amp;"|"&amp;B1352</f>
        <v>Minnesota|Kittson County</v>
      </c>
      <c r="E1352" s="10" t="n">
        <v>728</v>
      </c>
      <c r="F1352" s="10" t="n">
        <v>1346</v>
      </c>
      <c r="G1352" s="10" t="n">
        <v>104</v>
      </c>
      <c r="H1352" s="10" t="n">
        <v>11</v>
      </c>
      <c r="I1352" s="10" t="n">
        <v>724</v>
      </c>
      <c r="J1352" s="10" t="n">
        <v>69615</v>
      </c>
      <c r="K1352" s="11" t="n">
        <v>4163</v>
      </c>
      <c r="L1352" s="12" t="n">
        <f aca="false">IF(COUNT(F1352,G1352)=2,F1352+G1352,"")</f>
        <v>1450</v>
      </c>
      <c r="M1352" s="12" t="n">
        <f aca="false">IF(COUNT(E1352,H1352)=2,E1352+H1352,"")</f>
        <v>739</v>
      </c>
    </row>
    <row r="1353" customFormat="false" ht="15" hidden="false" customHeight="false" outlineLevel="0" collapsed="false">
      <c r="A1353" s="7" t="s">
        <v>2306</v>
      </c>
      <c r="B1353" s="7" t="s">
        <v>2365</v>
      </c>
      <c r="C1353" s="8" t="s">
        <v>2366</v>
      </c>
      <c r="D1353" s="9" t="str">
        <f aca="false">A1353&amp;"|"&amp;B1353</f>
        <v>Minnesota|Koochiching County</v>
      </c>
      <c r="E1353" s="10" t="n">
        <v>774</v>
      </c>
      <c r="F1353" s="10" t="n">
        <v>1210</v>
      </c>
      <c r="G1353" s="10" t="n">
        <v>104</v>
      </c>
      <c r="H1353" s="10" t="n">
        <v>11</v>
      </c>
      <c r="I1353" s="10" t="n">
        <v>949</v>
      </c>
      <c r="J1353" s="10" t="n">
        <v>69115</v>
      </c>
      <c r="K1353" s="11" t="n">
        <v>11950</v>
      </c>
      <c r="L1353" s="12" t="n">
        <f aca="false">IF(COUNT(F1353,G1353)=2,F1353+G1353,"")</f>
        <v>1314</v>
      </c>
      <c r="M1353" s="12" t="n">
        <f aca="false">IF(COUNT(E1353,H1353)=2,E1353+H1353,"")</f>
        <v>785</v>
      </c>
    </row>
    <row r="1354" customFormat="false" ht="15" hidden="false" customHeight="false" outlineLevel="0" collapsed="false">
      <c r="A1354" s="7" t="s">
        <v>2306</v>
      </c>
      <c r="B1354" s="7" t="s">
        <v>2367</v>
      </c>
      <c r="C1354" s="8" t="s">
        <v>2368</v>
      </c>
      <c r="D1354" s="9" t="str">
        <f aca="false">A1354&amp;"|"&amp;B1354</f>
        <v>Minnesota|Lac qui Parle County</v>
      </c>
      <c r="E1354" s="10" t="n">
        <v>809</v>
      </c>
      <c r="F1354" s="10" t="n">
        <v>1284</v>
      </c>
      <c r="G1354" s="10" t="n">
        <v>104</v>
      </c>
      <c r="H1354" s="10" t="n">
        <v>11</v>
      </c>
      <c r="I1354" s="10" t="n">
        <v>758</v>
      </c>
      <c r="J1354" s="10" t="n">
        <v>71639</v>
      </c>
      <c r="K1354" s="11" t="n">
        <v>6694</v>
      </c>
      <c r="L1354" s="12" t="n">
        <f aca="false">IF(COUNT(F1354,G1354)=2,F1354+G1354,"")</f>
        <v>1388</v>
      </c>
      <c r="M1354" s="12" t="n">
        <f aca="false">IF(COUNT(E1354,H1354)=2,E1354+H1354,"")</f>
        <v>820</v>
      </c>
    </row>
    <row r="1355" customFormat="false" ht="15" hidden="false" customHeight="false" outlineLevel="0" collapsed="false">
      <c r="A1355" s="7" t="s">
        <v>2306</v>
      </c>
      <c r="B1355" s="7" t="s">
        <v>447</v>
      </c>
      <c r="C1355" s="8" t="s">
        <v>2369</v>
      </c>
      <c r="D1355" s="9" t="str">
        <f aca="false">A1355&amp;"|"&amp;B1355</f>
        <v>Minnesota|Lake County</v>
      </c>
      <c r="E1355" s="10" t="n">
        <v>1026</v>
      </c>
      <c r="F1355" s="10" t="n">
        <v>1445</v>
      </c>
      <c r="G1355" s="10" t="n">
        <v>124</v>
      </c>
      <c r="H1355" s="10" t="n">
        <v>11</v>
      </c>
      <c r="I1355" s="10" t="n">
        <v>1070</v>
      </c>
      <c r="J1355" s="10" t="n">
        <v>75621</v>
      </c>
      <c r="K1355" s="11" t="n">
        <v>10911</v>
      </c>
      <c r="L1355" s="12" t="n">
        <f aca="false">IF(COUNT(F1355,G1355)=2,F1355+G1355,"")</f>
        <v>1569</v>
      </c>
      <c r="M1355" s="12" t="n">
        <f aca="false">IF(COUNT(E1355,H1355)=2,E1355+H1355,"")</f>
        <v>1037</v>
      </c>
    </row>
    <row r="1356" customFormat="false" ht="15" hidden="false" customHeight="false" outlineLevel="0" collapsed="false">
      <c r="A1356" s="7" t="s">
        <v>2306</v>
      </c>
      <c r="B1356" s="7" t="s">
        <v>2370</v>
      </c>
      <c r="C1356" s="8" t="s">
        <v>2371</v>
      </c>
      <c r="D1356" s="9" t="str">
        <f aca="false">A1356&amp;"|"&amp;B1356</f>
        <v>Minnesota|Lake of the Woods County</v>
      </c>
      <c r="E1356" s="10" t="n">
        <v>867</v>
      </c>
      <c r="F1356" s="10" t="n">
        <v>1440</v>
      </c>
      <c r="G1356" s="10" t="n">
        <v>104</v>
      </c>
      <c r="H1356" s="10" t="n">
        <v>11</v>
      </c>
      <c r="I1356" s="10" t="n">
        <v>1105</v>
      </c>
      <c r="J1356" s="10" t="n">
        <v>70091</v>
      </c>
      <c r="K1356" s="11" t="n">
        <v>3800</v>
      </c>
      <c r="L1356" s="12" t="n">
        <f aca="false">IF(COUNT(F1356,G1356)=2,F1356+G1356,"")</f>
        <v>1544</v>
      </c>
      <c r="M1356" s="12" t="n">
        <f aca="false">IF(COUNT(E1356,H1356)=2,E1356+H1356,"")</f>
        <v>878</v>
      </c>
    </row>
    <row r="1357" customFormat="false" ht="15" hidden="false" customHeight="false" outlineLevel="0" collapsed="false">
      <c r="A1357" s="7" t="s">
        <v>2306</v>
      </c>
      <c r="B1357" s="7" t="s">
        <v>2372</v>
      </c>
      <c r="C1357" s="8" t="s">
        <v>2373</v>
      </c>
      <c r="D1357" s="9" t="str">
        <f aca="false">A1357&amp;"|"&amp;B1357</f>
        <v>Minnesota|Le Sueur County</v>
      </c>
      <c r="E1357" s="10" t="n">
        <v>885</v>
      </c>
      <c r="F1357" s="10" t="n">
        <v>1772</v>
      </c>
      <c r="G1357" s="10" t="n">
        <v>107</v>
      </c>
      <c r="H1357" s="10" t="n">
        <v>11</v>
      </c>
      <c r="I1357" s="10" t="n">
        <v>758</v>
      </c>
      <c r="J1357" s="10" t="n">
        <v>90218</v>
      </c>
      <c r="K1357" s="11" t="n">
        <v>28936</v>
      </c>
      <c r="L1357" s="12" t="n">
        <f aca="false">IF(COUNT(F1357,G1357)=2,F1357+G1357,"")</f>
        <v>1879</v>
      </c>
      <c r="M1357" s="12" t="n">
        <f aca="false">IF(COUNT(E1357,H1357)=2,E1357+H1357,"")</f>
        <v>896</v>
      </c>
    </row>
    <row r="1358" customFormat="false" ht="15" hidden="false" customHeight="false" outlineLevel="0" collapsed="false">
      <c r="A1358" s="7" t="s">
        <v>2306</v>
      </c>
      <c r="B1358" s="7" t="s">
        <v>350</v>
      </c>
      <c r="C1358" s="8" t="s">
        <v>2374</v>
      </c>
      <c r="D1358" s="9" t="str">
        <f aca="false">A1358&amp;"|"&amp;B1358</f>
        <v>Minnesota|Lincoln County</v>
      </c>
      <c r="E1358" s="10" t="n">
        <v>688</v>
      </c>
      <c r="F1358" s="10" t="n">
        <v>1337</v>
      </c>
      <c r="G1358" s="10" t="n">
        <v>104</v>
      </c>
      <c r="H1358" s="10" t="n">
        <v>11</v>
      </c>
      <c r="I1358" s="10" t="n">
        <v>949</v>
      </c>
      <c r="J1358" s="10" t="n">
        <v>67715</v>
      </c>
      <c r="K1358" s="11" t="n">
        <v>5594</v>
      </c>
      <c r="L1358" s="12" t="n">
        <f aca="false">IF(COUNT(F1358,G1358)=2,F1358+G1358,"")</f>
        <v>1441</v>
      </c>
      <c r="M1358" s="12" t="n">
        <f aca="false">IF(COUNT(E1358,H1358)=2,E1358+H1358,"")</f>
        <v>699</v>
      </c>
    </row>
    <row r="1359" customFormat="false" ht="15" hidden="false" customHeight="false" outlineLevel="0" collapsed="false">
      <c r="A1359" s="7" t="s">
        <v>2306</v>
      </c>
      <c r="B1359" s="7" t="s">
        <v>1526</v>
      </c>
      <c r="C1359" s="8" t="s">
        <v>2375</v>
      </c>
      <c r="D1359" s="9" t="str">
        <f aca="false">A1359&amp;"|"&amp;B1359</f>
        <v>Minnesota|Lyon County</v>
      </c>
      <c r="E1359" s="10" t="n">
        <v>742</v>
      </c>
      <c r="F1359" s="10" t="n">
        <v>1454</v>
      </c>
      <c r="G1359" s="10" t="n">
        <v>104</v>
      </c>
      <c r="H1359" s="10" t="n">
        <v>11</v>
      </c>
      <c r="I1359" s="10" t="n">
        <v>949</v>
      </c>
      <c r="J1359" s="10" t="n">
        <v>72761</v>
      </c>
      <c r="K1359" s="11" t="n">
        <v>25498</v>
      </c>
      <c r="L1359" s="12" t="n">
        <f aca="false">IF(COUNT(F1359,G1359)=2,F1359+G1359,"")</f>
        <v>1558</v>
      </c>
      <c r="M1359" s="12" t="n">
        <f aca="false">IF(COUNT(E1359,H1359)=2,E1359+H1359,"")</f>
        <v>753</v>
      </c>
    </row>
    <row r="1360" customFormat="false" ht="15" hidden="false" customHeight="false" outlineLevel="0" collapsed="false">
      <c r="A1360" s="7" t="s">
        <v>2306</v>
      </c>
      <c r="B1360" s="7" t="s">
        <v>2376</v>
      </c>
      <c r="C1360" s="8" t="s">
        <v>2377</v>
      </c>
      <c r="D1360" s="9" t="str">
        <f aca="false">A1360&amp;"|"&amp;B1360</f>
        <v>Minnesota|Mahnomen County</v>
      </c>
      <c r="E1360" s="10" t="n">
        <v>685</v>
      </c>
      <c r="F1360" s="10" t="n">
        <v>1308</v>
      </c>
      <c r="G1360" s="10" t="n">
        <v>104</v>
      </c>
      <c r="H1360" s="10" t="n">
        <v>11</v>
      </c>
      <c r="I1360" s="10" t="n">
        <v>770</v>
      </c>
      <c r="J1360" s="10" t="n">
        <v>53925</v>
      </c>
      <c r="K1360" s="11" t="n">
        <v>5371</v>
      </c>
      <c r="L1360" s="12" t="n">
        <f aca="false">IF(COUNT(F1360,G1360)=2,F1360+G1360,"")</f>
        <v>1412</v>
      </c>
      <c r="M1360" s="12" t="n">
        <f aca="false">IF(COUNT(E1360,H1360)=2,E1360+H1360,"")</f>
        <v>696</v>
      </c>
    </row>
    <row r="1361" customFormat="false" ht="15" hidden="false" customHeight="false" outlineLevel="0" collapsed="false">
      <c r="A1361" s="7" t="s">
        <v>2306</v>
      </c>
      <c r="B1361" s="7" t="s">
        <v>149</v>
      </c>
      <c r="C1361" s="8" t="s">
        <v>2378</v>
      </c>
      <c r="D1361" s="9" t="str">
        <f aca="false">A1361&amp;"|"&amp;B1361</f>
        <v>Minnesota|Marshall County</v>
      </c>
      <c r="E1361" s="10" t="n">
        <v>737</v>
      </c>
      <c r="F1361" s="10" t="n">
        <v>1357</v>
      </c>
      <c r="G1361" s="10" t="n">
        <v>104</v>
      </c>
      <c r="H1361" s="10" t="n">
        <v>11</v>
      </c>
      <c r="I1361" s="10" t="n">
        <v>949</v>
      </c>
      <c r="J1361" s="10" t="n">
        <v>71701</v>
      </c>
      <c r="K1361" s="11" t="n">
        <v>8961</v>
      </c>
      <c r="L1361" s="12" t="n">
        <f aca="false">IF(COUNT(F1361,G1361)=2,F1361+G1361,"")</f>
        <v>1461</v>
      </c>
      <c r="M1361" s="12" t="n">
        <f aca="false">IF(COUNT(E1361,H1361)=2,E1361+H1361,"")</f>
        <v>748</v>
      </c>
    </row>
    <row r="1362" customFormat="false" ht="15" hidden="false" customHeight="false" outlineLevel="0" collapsed="false">
      <c r="A1362" s="7" t="s">
        <v>2306</v>
      </c>
      <c r="B1362" s="7" t="s">
        <v>748</v>
      </c>
      <c r="C1362" s="8" t="s">
        <v>2379</v>
      </c>
      <c r="D1362" s="9" t="str">
        <f aca="false">A1362&amp;"|"&amp;B1362</f>
        <v>Minnesota|Martin County</v>
      </c>
      <c r="E1362" s="10" t="n">
        <v>735</v>
      </c>
      <c r="F1362" s="10" t="n">
        <v>1222</v>
      </c>
      <c r="G1362" s="10" t="n">
        <v>104</v>
      </c>
      <c r="H1362" s="10" t="n">
        <v>11</v>
      </c>
      <c r="I1362" s="10" t="n">
        <v>1105</v>
      </c>
      <c r="J1362" s="10" t="n">
        <v>62969</v>
      </c>
      <c r="K1362" s="11" t="n">
        <v>19864</v>
      </c>
      <c r="L1362" s="12" t="n">
        <f aca="false">IF(COUNT(F1362,G1362)=2,F1362+G1362,"")</f>
        <v>1326</v>
      </c>
      <c r="M1362" s="12" t="n">
        <f aca="false">IF(COUNT(E1362,H1362)=2,E1362+H1362,"")</f>
        <v>746</v>
      </c>
    </row>
    <row r="1363" customFormat="false" ht="15" hidden="false" customHeight="false" outlineLevel="0" collapsed="false">
      <c r="A1363" s="7" t="s">
        <v>2306</v>
      </c>
      <c r="B1363" s="7" t="s">
        <v>2380</v>
      </c>
      <c r="C1363" s="8" t="s">
        <v>2381</v>
      </c>
      <c r="D1363" s="9" t="str">
        <f aca="false">A1363&amp;"|"&amp;B1363</f>
        <v>Minnesota|McLeod County</v>
      </c>
      <c r="E1363" s="10" t="n">
        <v>906</v>
      </c>
      <c r="F1363" s="10" t="n">
        <v>1622</v>
      </c>
      <c r="G1363" s="10" t="n">
        <v>109</v>
      </c>
      <c r="H1363" s="10" t="n">
        <v>11</v>
      </c>
      <c r="I1363" s="10" t="n">
        <v>914</v>
      </c>
      <c r="J1363" s="10" t="n">
        <v>78468</v>
      </c>
      <c r="K1363" s="11" t="n">
        <v>36771</v>
      </c>
      <c r="L1363" s="12" t="n">
        <f aca="false">IF(COUNT(F1363,G1363)=2,F1363+G1363,"")</f>
        <v>1731</v>
      </c>
      <c r="M1363" s="12" t="n">
        <f aca="false">IF(COUNT(E1363,H1363)=2,E1363+H1363,"")</f>
        <v>917</v>
      </c>
    </row>
    <row r="1364" customFormat="false" ht="15" hidden="false" customHeight="false" outlineLevel="0" collapsed="false">
      <c r="A1364" s="7" t="s">
        <v>2306</v>
      </c>
      <c r="B1364" s="7" t="s">
        <v>2382</v>
      </c>
      <c r="C1364" s="8" t="s">
        <v>2383</v>
      </c>
      <c r="D1364" s="9" t="str">
        <f aca="false">A1364&amp;"|"&amp;B1364</f>
        <v>Minnesota|Meeker County</v>
      </c>
      <c r="E1364" s="10" t="n">
        <v>894</v>
      </c>
      <c r="F1364" s="10" t="n">
        <v>1562</v>
      </c>
      <c r="G1364" s="10" t="n">
        <v>108</v>
      </c>
      <c r="H1364" s="10" t="n">
        <v>11</v>
      </c>
      <c r="I1364" s="10" t="n">
        <v>914</v>
      </c>
      <c r="J1364" s="10" t="n">
        <v>75037</v>
      </c>
      <c r="K1364" s="11" t="n">
        <v>23422</v>
      </c>
      <c r="L1364" s="12" t="n">
        <f aca="false">IF(COUNT(F1364,G1364)=2,F1364+G1364,"")</f>
        <v>1670</v>
      </c>
      <c r="M1364" s="12" t="n">
        <f aca="false">IF(COUNT(E1364,H1364)=2,E1364+H1364,"")</f>
        <v>905</v>
      </c>
    </row>
    <row r="1365" customFormat="false" ht="15" hidden="false" customHeight="false" outlineLevel="0" collapsed="false">
      <c r="A1365" s="7" t="s">
        <v>2306</v>
      </c>
      <c r="B1365" s="7" t="s">
        <v>2384</v>
      </c>
      <c r="C1365" s="8" t="s">
        <v>2385</v>
      </c>
      <c r="D1365" s="9" t="str">
        <f aca="false">A1365&amp;"|"&amp;B1365</f>
        <v>Minnesota|Mille Lacs County</v>
      </c>
      <c r="E1365" s="10" t="n">
        <v>909</v>
      </c>
      <c r="F1365" s="10" t="n">
        <v>1655</v>
      </c>
      <c r="G1365" s="10" t="n">
        <v>109</v>
      </c>
      <c r="H1365" s="10" t="n">
        <v>11</v>
      </c>
      <c r="I1365" s="10" t="n">
        <v>1070</v>
      </c>
      <c r="J1365" s="10" t="n">
        <v>71455</v>
      </c>
      <c r="K1365" s="11" t="n">
        <v>26912</v>
      </c>
      <c r="L1365" s="12" t="n">
        <f aca="false">IF(COUNT(F1365,G1365)=2,F1365+G1365,"")</f>
        <v>1764</v>
      </c>
      <c r="M1365" s="12" t="n">
        <f aca="false">IF(COUNT(E1365,H1365)=2,E1365+H1365,"")</f>
        <v>920</v>
      </c>
    </row>
    <row r="1366" customFormat="false" ht="15" hidden="false" customHeight="false" outlineLevel="0" collapsed="false">
      <c r="A1366" s="7" t="s">
        <v>2306</v>
      </c>
      <c r="B1366" s="7" t="s">
        <v>2386</v>
      </c>
      <c r="C1366" s="8" t="s">
        <v>2387</v>
      </c>
      <c r="D1366" s="9" t="str">
        <f aca="false">A1366&amp;"|"&amp;B1366</f>
        <v>Minnesota|Morrison County</v>
      </c>
      <c r="E1366" s="10" t="n">
        <v>782</v>
      </c>
      <c r="F1366" s="10" t="n">
        <v>1542</v>
      </c>
      <c r="G1366" s="10" t="n">
        <v>104</v>
      </c>
      <c r="H1366" s="10" t="n">
        <v>11</v>
      </c>
      <c r="I1366" s="10" t="n">
        <v>758</v>
      </c>
      <c r="J1366" s="10" t="n">
        <v>68640</v>
      </c>
      <c r="K1366" s="11" t="n">
        <v>34131</v>
      </c>
      <c r="L1366" s="12" t="n">
        <f aca="false">IF(COUNT(F1366,G1366)=2,F1366+G1366,"")</f>
        <v>1646</v>
      </c>
      <c r="M1366" s="12" t="n">
        <f aca="false">IF(COUNT(E1366,H1366)=2,E1366+H1366,"")</f>
        <v>793</v>
      </c>
    </row>
    <row r="1367" customFormat="false" ht="15" hidden="false" customHeight="false" outlineLevel="0" collapsed="false">
      <c r="A1367" s="7" t="s">
        <v>2306</v>
      </c>
      <c r="B1367" s="7" t="s">
        <v>2388</v>
      </c>
      <c r="C1367" s="8" t="s">
        <v>2389</v>
      </c>
      <c r="D1367" s="9" t="str">
        <f aca="false">A1367&amp;"|"&amp;B1367</f>
        <v>Minnesota|Mower County</v>
      </c>
      <c r="E1367" s="10" t="n">
        <v>848</v>
      </c>
      <c r="F1367" s="10" t="n">
        <v>1331</v>
      </c>
      <c r="G1367" s="10" t="n">
        <v>104</v>
      </c>
      <c r="H1367" s="10" t="n">
        <v>11</v>
      </c>
      <c r="I1367" s="10" t="n">
        <v>914</v>
      </c>
      <c r="J1367" s="10" t="n">
        <v>71495</v>
      </c>
      <c r="K1367" s="11" t="n">
        <v>40069</v>
      </c>
      <c r="L1367" s="12" t="n">
        <f aca="false">IF(COUNT(F1367,G1367)=2,F1367+G1367,"")</f>
        <v>1435</v>
      </c>
      <c r="M1367" s="12" t="n">
        <f aca="false">IF(COUNT(E1367,H1367)=2,E1367+H1367,"")</f>
        <v>859</v>
      </c>
    </row>
    <row r="1368" customFormat="false" ht="15" hidden="false" customHeight="false" outlineLevel="0" collapsed="false">
      <c r="A1368" s="7" t="s">
        <v>2306</v>
      </c>
      <c r="B1368" s="7" t="s">
        <v>968</v>
      </c>
      <c r="C1368" s="8" t="s">
        <v>2390</v>
      </c>
      <c r="D1368" s="9" t="str">
        <f aca="false">A1368&amp;"|"&amp;B1368</f>
        <v>Minnesota|Murray County</v>
      </c>
      <c r="E1368" s="10" t="n">
        <v>768</v>
      </c>
      <c r="F1368" s="10" t="n">
        <v>1359</v>
      </c>
      <c r="G1368" s="10" t="n">
        <v>104</v>
      </c>
      <c r="H1368" s="10" t="n">
        <v>11</v>
      </c>
      <c r="I1368" s="10" t="n">
        <v>724</v>
      </c>
      <c r="J1368" s="10" t="n">
        <v>74475</v>
      </c>
      <c r="K1368" s="11" t="n">
        <v>8119</v>
      </c>
      <c r="L1368" s="12" t="n">
        <f aca="false">IF(COUNT(F1368,G1368)=2,F1368+G1368,"")</f>
        <v>1463</v>
      </c>
      <c r="M1368" s="12" t="n">
        <f aca="false">IF(COUNT(E1368,H1368)=2,E1368+H1368,"")</f>
        <v>779</v>
      </c>
    </row>
    <row r="1369" customFormat="false" ht="15" hidden="false" customHeight="false" outlineLevel="0" collapsed="false">
      <c r="A1369" s="7" t="s">
        <v>2306</v>
      </c>
      <c r="B1369" s="7" t="s">
        <v>2391</v>
      </c>
      <c r="C1369" s="8" t="s">
        <v>2392</v>
      </c>
      <c r="D1369" s="9" t="str">
        <f aca="false">A1369&amp;"|"&amp;B1369</f>
        <v>Minnesota|Nicollet County</v>
      </c>
      <c r="E1369" s="10" t="n">
        <v>931</v>
      </c>
      <c r="F1369" s="10" t="n">
        <v>1701</v>
      </c>
      <c r="G1369" s="10" t="n">
        <v>112</v>
      </c>
      <c r="H1369" s="10" t="n">
        <v>11</v>
      </c>
      <c r="I1369" s="10" t="n">
        <v>949</v>
      </c>
      <c r="J1369" s="10" t="n">
        <v>80362</v>
      </c>
      <c r="K1369" s="11" t="n">
        <v>34350</v>
      </c>
      <c r="L1369" s="12" t="n">
        <f aca="false">IF(COUNT(F1369,G1369)=2,F1369+G1369,"")</f>
        <v>1813</v>
      </c>
      <c r="M1369" s="12" t="n">
        <f aca="false">IF(COUNT(E1369,H1369)=2,E1369+H1369,"")</f>
        <v>942</v>
      </c>
    </row>
    <row r="1370" customFormat="false" ht="15" hidden="false" customHeight="false" outlineLevel="0" collapsed="false">
      <c r="A1370" s="7" t="s">
        <v>2306</v>
      </c>
      <c r="B1370" s="7" t="s">
        <v>2393</v>
      </c>
      <c r="C1370" s="8" t="s">
        <v>2394</v>
      </c>
      <c r="D1370" s="9" t="str">
        <f aca="false">A1370&amp;"|"&amp;B1370</f>
        <v>Minnesota|Nobles County</v>
      </c>
      <c r="E1370" s="10" t="n">
        <v>863</v>
      </c>
      <c r="F1370" s="10" t="n">
        <v>1424</v>
      </c>
      <c r="G1370" s="10" t="n">
        <v>104</v>
      </c>
      <c r="H1370" s="10" t="n">
        <v>11</v>
      </c>
      <c r="I1370" s="10" t="n">
        <v>949</v>
      </c>
      <c r="J1370" s="10" t="n">
        <v>65509</v>
      </c>
      <c r="K1370" s="11" t="n">
        <v>22067</v>
      </c>
      <c r="L1370" s="12" t="n">
        <f aca="false">IF(COUNT(F1370,G1370)=2,F1370+G1370,"")</f>
        <v>1528</v>
      </c>
      <c r="M1370" s="12" t="n">
        <f aca="false">IF(COUNT(E1370,H1370)=2,E1370+H1370,"")</f>
        <v>874</v>
      </c>
    </row>
    <row r="1371" customFormat="false" ht="15" hidden="false" customHeight="false" outlineLevel="0" collapsed="false">
      <c r="A1371" s="7" t="s">
        <v>2306</v>
      </c>
      <c r="B1371" s="7" t="s">
        <v>2395</v>
      </c>
      <c r="C1371" s="8" t="s">
        <v>2396</v>
      </c>
      <c r="D1371" s="9" t="str">
        <f aca="false">A1371&amp;"|"&amp;B1371</f>
        <v>Minnesota|Norman County</v>
      </c>
      <c r="E1371" s="10" t="n">
        <v>752</v>
      </c>
      <c r="F1371" s="10" t="n">
        <v>1242</v>
      </c>
      <c r="G1371" s="10" t="n">
        <v>104</v>
      </c>
      <c r="H1371" s="10" t="n">
        <v>11</v>
      </c>
      <c r="I1371" s="10" t="n">
        <v>949</v>
      </c>
      <c r="J1371" s="10" t="n">
        <v>69833</v>
      </c>
      <c r="K1371" s="11" t="n">
        <v>6411</v>
      </c>
      <c r="L1371" s="12" t="n">
        <f aca="false">IF(COUNT(F1371,G1371)=2,F1371+G1371,"")</f>
        <v>1346</v>
      </c>
      <c r="M1371" s="12" t="n">
        <f aca="false">IF(COUNT(E1371,H1371)=2,E1371+H1371,"")</f>
        <v>763</v>
      </c>
    </row>
    <row r="1372" customFormat="false" ht="15" hidden="false" customHeight="false" outlineLevel="0" collapsed="false">
      <c r="A1372" s="7" t="s">
        <v>2306</v>
      </c>
      <c r="B1372" s="7" t="s">
        <v>2397</v>
      </c>
      <c r="C1372" s="8" t="s">
        <v>2398</v>
      </c>
      <c r="D1372" s="9" t="str">
        <f aca="false">A1372&amp;"|"&amp;B1372</f>
        <v>Minnesota|Olmsted County</v>
      </c>
      <c r="E1372" s="10" t="n">
        <v>1283</v>
      </c>
      <c r="F1372" s="10" t="n">
        <v>1878</v>
      </c>
      <c r="G1372" s="10" t="n">
        <v>155</v>
      </c>
      <c r="H1372" s="10" t="n">
        <v>11</v>
      </c>
      <c r="I1372" s="10" t="n">
        <v>1690</v>
      </c>
      <c r="J1372" s="10" t="n">
        <v>93494</v>
      </c>
      <c r="K1372" s="11" t="n">
        <v>163425</v>
      </c>
      <c r="L1372" s="12" t="n">
        <f aca="false">IF(COUNT(F1372,G1372)=2,F1372+G1372,"")</f>
        <v>2033</v>
      </c>
      <c r="M1372" s="12" t="n">
        <f aca="false">IF(COUNT(E1372,H1372)=2,E1372+H1372,"")</f>
        <v>1294</v>
      </c>
    </row>
    <row r="1373" customFormat="false" ht="15" hidden="false" customHeight="false" outlineLevel="0" collapsed="false">
      <c r="A1373" s="7" t="s">
        <v>2306</v>
      </c>
      <c r="B1373" s="7" t="s">
        <v>2399</v>
      </c>
      <c r="C1373" s="8" t="s">
        <v>2400</v>
      </c>
      <c r="D1373" s="9" t="str">
        <f aca="false">A1373&amp;"|"&amp;B1373</f>
        <v>Minnesota|Otter Tail County</v>
      </c>
      <c r="E1373" s="10" t="n">
        <v>805</v>
      </c>
      <c r="F1373" s="10" t="n">
        <v>1549</v>
      </c>
      <c r="G1373" s="10" t="n">
        <v>104</v>
      </c>
      <c r="H1373" s="10" t="n">
        <v>11</v>
      </c>
      <c r="I1373" s="10" t="n">
        <v>949</v>
      </c>
      <c r="J1373" s="10" t="n">
        <v>70912</v>
      </c>
      <c r="K1373" s="11" t="n">
        <v>60281</v>
      </c>
      <c r="L1373" s="12" t="n">
        <f aca="false">IF(COUNT(F1373,G1373)=2,F1373+G1373,"")</f>
        <v>1653</v>
      </c>
      <c r="M1373" s="12" t="n">
        <f aca="false">IF(COUNT(E1373,H1373)=2,E1373+H1373,"")</f>
        <v>816</v>
      </c>
    </row>
    <row r="1374" customFormat="false" ht="15" hidden="false" customHeight="false" outlineLevel="0" collapsed="false">
      <c r="A1374" s="7" t="s">
        <v>2306</v>
      </c>
      <c r="B1374" s="7" t="s">
        <v>2401</v>
      </c>
      <c r="C1374" s="8" t="s">
        <v>2402</v>
      </c>
      <c r="D1374" s="9" t="str">
        <f aca="false">A1374&amp;"|"&amp;B1374</f>
        <v>Minnesota|Pennington County</v>
      </c>
      <c r="E1374" s="10" t="n">
        <v>900</v>
      </c>
      <c r="F1374" s="10" t="n">
        <v>1467</v>
      </c>
      <c r="G1374" s="10" t="n">
        <v>108</v>
      </c>
      <c r="H1374" s="10" t="n">
        <v>11</v>
      </c>
      <c r="I1374" s="10" t="n">
        <v>949</v>
      </c>
      <c r="J1374" s="10" t="n">
        <v>72561</v>
      </c>
      <c r="K1374" s="11" t="n">
        <v>13877</v>
      </c>
      <c r="L1374" s="12" t="n">
        <f aca="false">IF(COUNT(F1374,G1374)=2,F1374+G1374,"")</f>
        <v>1575</v>
      </c>
      <c r="M1374" s="12" t="n">
        <f aca="false">IF(COUNT(E1374,H1374)=2,E1374+H1374,"")</f>
        <v>911</v>
      </c>
    </row>
    <row r="1375" customFormat="false" ht="15" hidden="false" customHeight="false" outlineLevel="0" collapsed="false">
      <c r="A1375" s="7" t="s">
        <v>2306</v>
      </c>
      <c r="B1375" s="7" t="s">
        <v>2403</v>
      </c>
      <c r="C1375" s="8" t="s">
        <v>2404</v>
      </c>
      <c r="D1375" s="9" t="str">
        <f aca="false">A1375&amp;"|"&amp;B1375</f>
        <v>Minnesota|Pine County</v>
      </c>
      <c r="E1375" s="10" t="n">
        <v>873</v>
      </c>
      <c r="F1375" s="10" t="n">
        <v>1534</v>
      </c>
      <c r="G1375" s="10" t="n">
        <v>105</v>
      </c>
      <c r="H1375" s="10" t="n">
        <v>11</v>
      </c>
      <c r="I1375" s="10" t="n">
        <v>914</v>
      </c>
      <c r="J1375" s="10" t="n">
        <v>69666</v>
      </c>
      <c r="K1375" s="11" t="n">
        <v>29411</v>
      </c>
      <c r="L1375" s="12" t="n">
        <f aca="false">IF(COUNT(F1375,G1375)=2,F1375+G1375,"")</f>
        <v>1639</v>
      </c>
      <c r="M1375" s="12" t="n">
        <f aca="false">IF(COUNT(E1375,H1375)=2,E1375+H1375,"")</f>
        <v>884</v>
      </c>
    </row>
    <row r="1376" customFormat="false" ht="15" hidden="false" customHeight="false" outlineLevel="0" collapsed="false">
      <c r="A1376" s="7" t="s">
        <v>2306</v>
      </c>
      <c r="B1376" s="7" t="s">
        <v>2405</v>
      </c>
      <c r="C1376" s="8" t="s">
        <v>2406</v>
      </c>
      <c r="D1376" s="9" t="str">
        <f aca="false">A1376&amp;"|"&amp;B1376</f>
        <v>Minnesota|Pipestone County</v>
      </c>
      <c r="E1376" s="10" t="n">
        <v>731</v>
      </c>
      <c r="F1376" s="10" t="n">
        <v>1129</v>
      </c>
      <c r="G1376" s="10" t="n">
        <v>104</v>
      </c>
      <c r="H1376" s="10" t="n">
        <v>11</v>
      </c>
      <c r="I1376" s="10" t="n">
        <v>758</v>
      </c>
      <c r="J1376" s="10" t="n">
        <v>66073</v>
      </c>
      <c r="K1376" s="11" t="n">
        <v>9352</v>
      </c>
      <c r="L1376" s="12" t="n">
        <f aca="false">IF(COUNT(F1376,G1376)=2,F1376+G1376,"")</f>
        <v>1233</v>
      </c>
      <c r="M1376" s="12" t="n">
        <f aca="false">IF(COUNT(E1376,H1376)=2,E1376+H1376,"")</f>
        <v>742</v>
      </c>
    </row>
    <row r="1377" customFormat="false" ht="15" hidden="false" customHeight="false" outlineLevel="0" collapsed="false">
      <c r="A1377" s="7" t="s">
        <v>2306</v>
      </c>
      <c r="B1377" s="7" t="s">
        <v>378</v>
      </c>
      <c r="C1377" s="8" t="s">
        <v>2407</v>
      </c>
      <c r="D1377" s="9" t="str">
        <f aca="false">A1377&amp;"|"&amp;B1377</f>
        <v>Minnesota|Polk County</v>
      </c>
      <c r="E1377" s="10" t="n">
        <v>843</v>
      </c>
      <c r="F1377" s="10" t="n">
        <v>1588</v>
      </c>
      <c r="G1377" s="10" t="n">
        <v>104</v>
      </c>
      <c r="H1377" s="10" t="n">
        <v>11</v>
      </c>
      <c r="I1377" s="10" t="n">
        <v>949</v>
      </c>
      <c r="J1377" s="10" t="n">
        <v>69136</v>
      </c>
      <c r="K1377" s="11" t="n">
        <v>30905</v>
      </c>
      <c r="L1377" s="12" t="n">
        <f aca="false">IF(COUNT(F1377,G1377)=2,F1377+G1377,"")</f>
        <v>1692</v>
      </c>
      <c r="M1377" s="12" t="n">
        <f aca="false">IF(COUNT(E1377,H1377)=2,E1377+H1377,"")</f>
        <v>854</v>
      </c>
    </row>
    <row r="1378" customFormat="false" ht="15" hidden="false" customHeight="false" outlineLevel="0" collapsed="false">
      <c r="A1378" s="7" t="s">
        <v>2306</v>
      </c>
      <c r="B1378" s="7" t="s">
        <v>380</v>
      </c>
      <c r="C1378" s="8" t="s">
        <v>2408</v>
      </c>
      <c r="D1378" s="9" t="str">
        <f aca="false">A1378&amp;"|"&amp;B1378</f>
        <v>Minnesota|Pope County</v>
      </c>
      <c r="E1378" s="10" t="n">
        <v>851</v>
      </c>
      <c r="F1378" s="10" t="n">
        <v>1577</v>
      </c>
      <c r="G1378" s="10" t="n">
        <v>104</v>
      </c>
      <c r="H1378" s="10" t="n">
        <v>11</v>
      </c>
      <c r="I1378" s="10" t="n">
        <v>914</v>
      </c>
      <c r="J1378" s="10" t="n">
        <v>72205</v>
      </c>
      <c r="K1378" s="11" t="n">
        <v>11363</v>
      </c>
      <c r="L1378" s="12" t="n">
        <f aca="false">IF(COUNT(F1378,G1378)=2,F1378+G1378,"")</f>
        <v>1681</v>
      </c>
      <c r="M1378" s="12" t="n">
        <f aca="false">IF(COUNT(E1378,H1378)=2,E1378+H1378,"")</f>
        <v>862</v>
      </c>
    </row>
    <row r="1379" customFormat="false" ht="15" hidden="false" customHeight="false" outlineLevel="0" collapsed="false">
      <c r="A1379" s="7" t="s">
        <v>2306</v>
      </c>
      <c r="B1379" s="7" t="s">
        <v>2409</v>
      </c>
      <c r="C1379" s="8" t="s">
        <v>2410</v>
      </c>
      <c r="D1379" s="9" t="str">
        <f aca="false">A1379&amp;"|"&amp;B1379</f>
        <v>Minnesota|Ramsey County</v>
      </c>
      <c r="E1379" s="10" t="n">
        <v>1298</v>
      </c>
      <c r="F1379" s="10" t="n">
        <v>1913</v>
      </c>
      <c r="G1379" s="10" t="n">
        <v>156</v>
      </c>
      <c r="H1379" s="10" t="n">
        <v>11</v>
      </c>
      <c r="I1379" s="10" t="n">
        <v>1690</v>
      </c>
      <c r="J1379" s="10" t="n">
        <v>81004</v>
      </c>
      <c r="K1379" s="11" t="n">
        <v>544438</v>
      </c>
      <c r="L1379" s="12" t="n">
        <f aca="false">IF(COUNT(F1379,G1379)=2,F1379+G1379,"")</f>
        <v>2069</v>
      </c>
      <c r="M1379" s="12" t="n">
        <f aca="false">IF(COUNT(E1379,H1379)=2,E1379+H1379,"")</f>
        <v>1309</v>
      </c>
    </row>
    <row r="1380" customFormat="false" ht="15" hidden="false" customHeight="false" outlineLevel="0" collapsed="false">
      <c r="A1380" s="7" t="s">
        <v>2306</v>
      </c>
      <c r="B1380" s="7" t="s">
        <v>2411</v>
      </c>
      <c r="C1380" s="8" t="s">
        <v>2412</v>
      </c>
      <c r="D1380" s="9" t="str">
        <f aca="false">A1380&amp;"|"&amp;B1380</f>
        <v>Minnesota|Red Lake County</v>
      </c>
      <c r="E1380" s="10" t="n">
        <v>628</v>
      </c>
      <c r="F1380" s="10" t="n">
        <v>1443</v>
      </c>
      <c r="G1380" s="10" t="n">
        <v>104</v>
      </c>
      <c r="H1380" s="10" t="n">
        <v>11</v>
      </c>
      <c r="I1380" s="10" t="n">
        <v>758</v>
      </c>
      <c r="J1380" s="10" t="n">
        <v>77500</v>
      </c>
      <c r="K1380" s="11" t="n">
        <v>3922</v>
      </c>
      <c r="L1380" s="12" t="n">
        <f aca="false">IF(COUNT(F1380,G1380)=2,F1380+G1380,"")</f>
        <v>1547</v>
      </c>
      <c r="M1380" s="12" t="n">
        <f aca="false">IF(COUNT(E1380,H1380)=2,E1380+H1380,"")</f>
        <v>639</v>
      </c>
    </row>
    <row r="1381" customFormat="false" ht="15" hidden="false" customHeight="false" outlineLevel="0" collapsed="false">
      <c r="A1381" s="7" t="s">
        <v>2306</v>
      </c>
      <c r="B1381" s="7" t="s">
        <v>2413</v>
      </c>
      <c r="C1381" s="8" t="s">
        <v>2414</v>
      </c>
      <c r="D1381" s="9" t="str">
        <f aca="false">A1381&amp;"|"&amp;B1381</f>
        <v>Minnesota|Redwood County</v>
      </c>
      <c r="E1381" s="10" t="n">
        <v>767</v>
      </c>
      <c r="F1381" s="10" t="n">
        <v>1292</v>
      </c>
      <c r="G1381" s="10" t="n">
        <v>104</v>
      </c>
      <c r="H1381" s="10" t="n">
        <v>11</v>
      </c>
      <c r="I1381" s="10" t="n">
        <v>758</v>
      </c>
      <c r="J1381" s="10" t="n">
        <v>67024</v>
      </c>
      <c r="K1381" s="11" t="n">
        <v>15383</v>
      </c>
      <c r="L1381" s="12" t="n">
        <f aca="false">IF(COUNT(F1381,G1381)=2,F1381+G1381,"")</f>
        <v>1396</v>
      </c>
      <c r="M1381" s="12" t="n">
        <f aca="false">IF(COUNT(E1381,H1381)=2,E1381+H1381,"")</f>
        <v>778</v>
      </c>
    </row>
    <row r="1382" customFormat="false" ht="15" hidden="false" customHeight="false" outlineLevel="0" collapsed="false">
      <c r="A1382" s="7" t="s">
        <v>2306</v>
      </c>
      <c r="B1382" s="7" t="s">
        <v>2415</v>
      </c>
      <c r="C1382" s="8" t="s">
        <v>2416</v>
      </c>
      <c r="D1382" s="9" t="str">
        <f aca="false">A1382&amp;"|"&amp;B1382</f>
        <v>Minnesota|Renville County</v>
      </c>
      <c r="E1382" s="10" t="n">
        <v>760</v>
      </c>
      <c r="F1382" s="10" t="n">
        <v>1399</v>
      </c>
      <c r="G1382" s="10" t="n">
        <v>104</v>
      </c>
      <c r="H1382" s="10" t="n">
        <v>11</v>
      </c>
      <c r="I1382" s="10" t="n">
        <v>758</v>
      </c>
      <c r="J1382" s="10" t="n">
        <v>69086</v>
      </c>
      <c r="K1382" s="11" t="n">
        <v>14587</v>
      </c>
      <c r="L1382" s="12" t="n">
        <f aca="false">IF(COUNT(F1382,G1382)=2,F1382+G1382,"")</f>
        <v>1503</v>
      </c>
      <c r="M1382" s="12" t="n">
        <f aca="false">IF(COUNT(E1382,H1382)=2,E1382+H1382,"")</f>
        <v>771</v>
      </c>
    </row>
    <row r="1383" customFormat="false" ht="15" hidden="false" customHeight="false" outlineLevel="0" collapsed="false">
      <c r="A1383" s="7" t="s">
        <v>2306</v>
      </c>
      <c r="B1383" s="7" t="s">
        <v>1715</v>
      </c>
      <c r="C1383" s="8" t="s">
        <v>2417</v>
      </c>
      <c r="D1383" s="9" t="str">
        <f aca="false">A1383&amp;"|"&amp;B1383</f>
        <v>Minnesota|Rice County</v>
      </c>
      <c r="E1383" s="10" t="n">
        <v>1046</v>
      </c>
      <c r="F1383" s="10" t="n">
        <v>1879</v>
      </c>
      <c r="G1383" s="10" t="n">
        <v>126</v>
      </c>
      <c r="H1383" s="10" t="n">
        <v>11</v>
      </c>
      <c r="I1383" s="10" t="n">
        <v>1070</v>
      </c>
      <c r="J1383" s="10" t="n">
        <v>82792</v>
      </c>
      <c r="K1383" s="11" t="n">
        <v>67389</v>
      </c>
      <c r="L1383" s="12" t="n">
        <f aca="false">IF(COUNT(F1383,G1383)=2,F1383+G1383,"")</f>
        <v>2005</v>
      </c>
      <c r="M1383" s="12" t="n">
        <f aca="false">IF(COUNT(E1383,H1383)=2,E1383+H1383,"")</f>
        <v>1057</v>
      </c>
    </row>
    <row r="1384" customFormat="false" ht="15" hidden="false" customHeight="false" outlineLevel="0" collapsed="false">
      <c r="A1384" s="7" t="s">
        <v>2306</v>
      </c>
      <c r="B1384" s="7" t="s">
        <v>2418</v>
      </c>
      <c r="C1384" s="8" t="s">
        <v>2419</v>
      </c>
      <c r="D1384" s="9" t="str">
        <f aca="false">A1384&amp;"|"&amp;B1384</f>
        <v>Minnesota|Rock County</v>
      </c>
      <c r="E1384" s="10" t="n">
        <v>745</v>
      </c>
      <c r="F1384" s="10" t="n">
        <v>1461</v>
      </c>
      <c r="G1384" s="10" t="n">
        <v>104</v>
      </c>
      <c r="H1384" s="10" t="n">
        <v>11</v>
      </c>
      <c r="I1384" s="10" t="n">
        <v>758</v>
      </c>
      <c r="J1384" s="10" t="n">
        <v>70698</v>
      </c>
      <c r="K1384" s="11" t="n">
        <v>9628</v>
      </c>
      <c r="L1384" s="12" t="n">
        <f aca="false">IF(COUNT(F1384,G1384)=2,F1384+G1384,"")</f>
        <v>1565</v>
      </c>
      <c r="M1384" s="12" t="n">
        <f aca="false">IF(COUNT(E1384,H1384)=2,E1384+H1384,"")</f>
        <v>756</v>
      </c>
    </row>
    <row r="1385" customFormat="false" ht="15" hidden="false" customHeight="false" outlineLevel="0" collapsed="false">
      <c r="A1385" s="7" t="s">
        <v>2306</v>
      </c>
      <c r="B1385" s="7" t="s">
        <v>2420</v>
      </c>
      <c r="C1385" s="8" t="s">
        <v>2421</v>
      </c>
      <c r="D1385" s="9" t="str">
        <f aca="false">A1385&amp;"|"&amp;B1385</f>
        <v>Minnesota|Roseau County</v>
      </c>
      <c r="E1385" s="10" t="n">
        <v>886</v>
      </c>
      <c r="F1385" s="10" t="n">
        <v>1399</v>
      </c>
      <c r="G1385" s="10" t="n">
        <v>107</v>
      </c>
      <c r="H1385" s="10" t="n">
        <v>11</v>
      </c>
      <c r="I1385" s="10" t="n">
        <v>914</v>
      </c>
      <c r="J1385" s="10" t="n">
        <v>73611</v>
      </c>
      <c r="K1385" s="11" t="n">
        <v>15301</v>
      </c>
      <c r="L1385" s="12" t="n">
        <f aca="false">IF(COUNT(F1385,G1385)=2,F1385+G1385,"")</f>
        <v>1506</v>
      </c>
      <c r="M1385" s="12" t="n">
        <f aca="false">IF(COUNT(E1385,H1385)=2,E1385+H1385,"")</f>
        <v>897</v>
      </c>
    </row>
    <row r="1386" customFormat="false" ht="15" hidden="false" customHeight="false" outlineLevel="0" collapsed="false">
      <c r="A1386" s="7" t="s">
        <v>2306</v>
      </c>
      <c r="B1386" s="7" t="s">
        <v>389</v>
      </c>
      <c r="C1386" s="8" t="s">
        <v>2422</v>
      </c>
      <c r="D1386" s="9" t="str">
        <f aca="false">A1386&amp;"|"&amp;B1386</f>
        <v>Minnesota|Scott County</v>
      </c>
      <c r="E1386" s="10" t="n">
        <v>1485</v>
      </c>
      <c r="F1386" s="10" t="n">
        <v>2265</v>
      </c>
      <c r="G1386" s="10" t="n">
        <v>179</v>
      </c>
      <c r="H1386" s="10" t="n">
        <v>11</v>
      </c>
      <c r="I1386" s="10" t="n">
        <v>1690</v>
      </c>
      <c r="J1386" s="10" t="n">
        <v>120247</v>
      </c>
      <c r="K1386" s="11" t="n">
        <v>152957</v>
      </c>
      <c r="L1386" s="12" t="n">
        <f aca="false">IF(COUNT(F1386,G1386)=2,F1386+G1386,"")</f>
        <v>2444</v>
      </c>
      <c r="M1386" s="12" t="n">
        <f aca="false">IF(COUNT(E1386,H1386)=2,E1386+H1386,"")</f>
        <v>1496</v>
      </c>
    </row>
    <row r="1387" customFormat="false" ht="15" hidden="false" customHeight="false" outlineLevel="0" collapsed="false">
      <c r="A1387" s="7" t="s">
        <v>2306</v>
      </c>
      <c r="B1387" s="7" t="s">
        <v>2423</v>
      </c>
      <c r="C1387" s="8" t="s">
        <v>2424</v>
      </c>
      <c r="D1387" s="9" t="str">
        <f aca="false">A1387&amp;"|"&amp;B1387</f>
        <v>Minnesota|Sherburne County</v>
      </c>
      <c r="E1387" s="10" t="n">
        <v>1151</v>
      </c>
      <c r="F1387" s="10" t="n">
        <v>1939</v>
      </c>
      <c r="G1387" s="10" t="n">
        <v>139</v>
      </c>
      <c r="H1387" s="10" t="n">
        <v>11</v>
      </c>
      <c r="I1387" s="10" t="n">
        <v>1017</v>
      </c>
      <c r="J1387" s="10" t="n">
        <v>102965</v>
      </c>
      <c r="K1387" s="11" t="n">
        <v>99178</v>
      </c>
      <c r="L1387" s="12" t="n">
        <f aca="false">IF(COUNT(F1387,G1387)=2,F1387+G1387,"")</f>
        <v>2078</v>
      </c>
      <c r="M1387" s="12" t="n">
        <f aca="false">IF(COUNT(E1387,H1387)=2,E1387+H1387,"")</f>
        <v>1162</v>
      </c>
    </row>
    <row r="1388" customFormat="false" ht="15" hidden="false" customHeight="false" outlineLevel="0" collapsed="false">
      <c r="A1388" s="7" t="s">
        <v>2306</v>
      </c>
      <c r="B1388" s="7" t="s">
        <v>2425</v>
      </c>
      <c r="C1388" s="8" t="s">
        <v>2426</v>
      </c>
      <c r="D1388" s="9" t="str">
        <f aca="false">A1388&amp;"|"&amp;B1388</f>
        <v>Minnesota|Sibley County</v>
      </c>
      <c r="E1388" s="10" t="n">
        <v>858</v>
      </c>
      <c r="F1388" s="10" t="n">
        <v>1579</v>
      </c>
      <c r="G1388" s="10" t="n">
        <v>104</v>
      </c>
      <c r="H1388" s="10" t="n">
        <v>11</v>
      </c>
      <c r="I1388" s="10" t="n">
        <v>758</v>
      </c>
      <c r="J1388" s="10" t="n">
        <v>76082</v>
      </c>
      <c r="K1388" s="11" t="n">
        <v>14933</v>
      </c>
      <c r="L1388" s="12" t="n">
        <f aca="false">IF(COUNT(F1388,G1388)=2,F1388+G1388,"")</f>
        <v>1683</v>
      </c>
      <c r="M1388" s="12" t="n">
        <f aca="false">IF(COUNT(E1388,H1388)=2,E1388+H1388,"")</f>
        <v>869</v>
      </c>
    </row>
    <row r="1389" customFormat="false" ht="15" hidden="false" customHeight="false" outlineLevel="0" collapsed="false">
      <c r="A1389" s="7" t="s">
        <v>2306</v>
      </c>
      <c r="B1389" s="7" t="s">
        <v>2427</v>
      </c>
      <c r="C1389" s="8" t="s">
        <v>2428</v>
      </c>
      <c r="D1389" s="9" t="str">
        <f aca="false">A1389&amp;"|"&amp;B1389</f>
        <v>Minnesota|St. Louis County</v>
      </c>
      <c r="E1389" s="10" t="n">
        <v>970</v>
      </c>
      <c r="F1389" s="10" t="n">
        <v>1495</v>
      </c>
      <c r="G1389" s="10" t="n">
        <v>117</v>
      </c>
      <c r="H1389" s="10" t="n">
        <v>11</v>
      </c>
      <c r="I1389" s="10" t="n">
        <v>914</v>
      </c>
      <c r="J1389" s="10" t="n">
        <v>69455</v>
      </c>
      <c r="K1389" s="11" t="n">
        <v>200056</v>
      </c>
      <c r="L1389" s="12" t="n">
        <f aca="false">IF(COUNT(F1389,G1389)=2,F1389+G1389,"")</f>
        <v>1612</v>
      </c>
      <c r="M1389" s="12" t="n">
        <f aca="false">IF(COUNT(E1389,H1389)=2,E1389+H1389,"")</f>
        <v>981</v>
      </c>
    </row>
    <row r="1390" customFormat="false" ht="15" hidden="false" customHeight="false" outlineLevel="0" collapsed="false">
      <c r="A1390" s="7" t="s">
        <v>2306</v>
      </c>
      <c r="B1390" s="7" t="s">
        <v>2429</v>
      </c>
      <c r="C1390" s="8" t="s">
        <v>2430</v>
      </c>
      <c r="D1390" s="9" t="str">
        <f aca="false">A1390&amp;"|"&amp;B1390</f>
        <v>Minnesota|Stearns County</v>
      </c>
      <c r="E1390" s="10" t="n">
        <v>1057</v>
      </c>
      <c r="F1390" s="10" t="n">
        <v>1652</v>
      </c>
      <c r="G1390" s="10" t="n">
        <v>127</v>
      </c>
      <c r="H1390" s="10" t="n">
        <v>11</v>
      </c>
      <c r="I1390" s="10" t="n">
        <v>1866</v>
      </c>
      <c r="J1390" s="10" t="n">
        <v>76447</v>
      </c>
      <c r="K1390" s="11" t="n">
        <v>159358</v>
      </c>
      <c r="L1390" s="12" t="n">
        <f aca="false">IF(COUNT(F1390,G1390)=2,F1390+G1390,"")</f>
        <v>1779</v>
      </c>
      <c r="M1390" s="12" t="n">
        <f aca="false">IF(COUNT(E1390,H1390)=2,E1390+H1390,"")</f>
        <v>1068</v>
      </c>
    </row>
    <row r="1391" customFormat="false" ht="15" hidden="false" customHeight="false" outlineLevel="0" collapsed="false">
      <c r="A1391" s="7" t="s">
        <v>2306</v>
      </c>
      <c r="B1391" s="7" t="s">
        <v>2431</v>
      </c>
      <c r="C1391" s="8" t="s">
        <v>2432</v>
      </c>
      <c r="D1391" s="9" t="str">
        <f aca="false">A1391&amp;"|"&amp;B1391</f>
        <v>Minnesota|Steele County</v>
      </c>
      <c r="E1391" s="10" t="n">
        <v>1006</v>
      </c>
      <c r="F1391" s="10" t="n">
        <v>1655</v>
      </c>
      <c r="G1391" s="10" t="n">
        <v>121</v>
      </c>
      <c r="H1391" s="10" t="n">
        <v>11</v>
      </c>
      <c r="I1391" s="10" t="n">
        <v>1017</v>
      </c>
      <c r="J1391" s="10" t="n">
        <v>83448</v>
      </c>
      <c r="K1391" s="11" t="n">
        <v>37413</v>
      </c>
      <c r="L1391" s="12" t="n">
        <f aca="false">IF(COUNT(F1391,G1391)=2,F1391+G1391,"")</f>
        <v>1776</v>
      </c>
      <c r="M1391" s="12" t="n">
        <f aca="false">IF(COUNT(E1391,H1391)=2,E1391+H1391,"")</f>
        <v>1017</v>
      </c>
    </row>
    <row r="1392" customFormat="false" ht="15" hidden="false" customHeight="false" outlineLevel="0" collapsed="false">
      <c r="A1392" s="7" t="s">
        <v>2306</v>
      </c>
      <c r="B1392" s="7" t="s">
        <v>1740</v>
      </c>
      <c r="C1392" s="8" t="s">
        <v>2433</v>
      </c>
      <c r="D1392" s="9" t="str">
        <f aca="false">A1392&amp;"|"&amp;B1392</f>
        <v>Minnesota|Stevens County</v>
      </c>
      <c r="E1392" s="10" t="n">
        <v>833</v>
      </c>
      <c r="F1392" s="10" t="n">
        <v>1433</v>
      </c>
      <c r="G1392" s="10" t="n">
        <v>104</v>
      </c>
      <c r="H1392" s="10" t="n">
        <v>11</v>
      </c>
      <c r="I1392" s="10" t="n">
        <v>758</v>
      </c>
      <c r="J1392" s="10" t="n">
        <v>71060</v>
      </c>
      <c r="K1392" s="11" t="n">
        <v>9686</v>
      </c>
      <c r="L1392" s="12" t="n">
        <f aca="false">IF(COUNT(F1392,G1392)=2,F1392+G1392,"")</f>
        <v>1537</v>
      </c>
      <c r="M1392" s="12" t="n">
        <f aca="false">IF(COUNT(E1392,H1392)=2,E1392+H1392,"")</f>
        <v>844</v>
      </c>
    </row>
    <row r="1393" customFormat="false" ht="15" hidden="false" customHeight="false" outlineLevel="0" collapsed="false">
      <c r="A1393" s="7" t="s">
        <v>2306</v>
      </c>
      <c r="B1393" s="7" t="s">
        <v>2434</v>
      </c>
      <c r="C1393" s="8" t="s">
        <v>2435</v>
      </c>
      <c r="D1393" s="9" t="str">
        <f aca="false">A1393&amp;"|"&amp;B1393</f>
        <v>Minnesota|Swift County</v>
      </c>
      <c r="E1393" s="10" t="n">
        <v>900</v>
      </c>
      <c r="F1393" s="10" t="n">
        <v>1350</v>
      </c>
      <c r="G1393" s="10" t="n">
        <v>108</v>
      </c>
      <c r="H1393" s="10" t="n">
        <v>11</v>
      </c>
      <c r="I1393" s="10" t="n">
        <v>758</v>
      </c>
      <c r="J1393" s="10" t="n">
        <v>62601</v>
      </c>
      <c r="K1393" s="11" t="n">
        <v>9787</v>
      </c>
      <c r="L1393" s="12" t="n">
        <f aca="false">IF(COUNT(F1393,G1393)=2,F1393+G1393,"")</f>
        <v>1458</v>
      </c>
      <c r="M1393" s="12" t="n">
        <f aca="false">IF(COUNT(E1393,H1393)=2,E1393+H1393,"")</f>
        <v>911</v>
      </c>
    </row>
    <row r="1394" customFormat="false" ht="15" hidden="false" customHeight="false" outlineLevel="0" collapsed="false">
      <c r="A1394" s="7" t="s">
        <v>2306</v>
      </c>
      <c r="B1394" s="7" t="s">
        <v>1921</v>
      </c>
      <c r="C1394" s="8" t="s">
        <v>2436</v>
      </c>
      <c r="D1394" s="9" t="str">
        <f aca="false">A1394&amp;"|"&amp;B1394</f>
        <v>Minnesota|Todd County</v>
      </c>
      <c r="E1394" s="10" t="n">
        <v>850</v>
      </c>
      <c r="F1394" s="10" t="n">
        <v>1363</v>
      </c>
      <c r="G1394" s="10" t="n">
        <v>104</v>
      </c>
      <c r="H1394" s="10" t="n">
        <v>11</v>
      </c>
      <c r="I1394" s="10" t="n">
        <v>758</v>
      </c>
      <c r="J1394" s="10" t="n">
        <v>63039</v>
      </c>
      <c r="K1394" s="11" t="n">
        <v>25402</v>
      </c>
      <c r="L1394" s="12" t="n">
        <f aca="false">IF(COUNT(F1394,G1394)=2,F1394+G1394,"")</f>
        <v>1467</v>
      </c>
      <c r="M1394" s="12" t="n">
        <f aca="false">IF(COUNT(E1394,H1394)=2,E1394+H1394,"")</f>
        <v>861</v>
      </c>
    </row>
    <row r="1395" customFormat="false" ht="15" hidden="false" customHeight="false" outlineLevel="0" collapsed="false">
      <c r="A1395" s="7" t="s">
        <v>2306</v>
      </c>
      <c r="B1395" s="7" t="s">
        <v>2437</v>
      </c>
      <c r="C1395" s="8" t="s">
        <v>2438</v>
      </c>
      <c r="D1395" s="9" t="str">
        <f aca="false">A1395&amp;"|"&amp;B1395</f>
        <v>Minnesota|Traverse County</v>
      </c>
      <c r="E1395" s="10" t="n">
        <v>617</v>
      </c>
      <c r="F1395" s="10" t="n">
        <v>1245</v>
      </c>
      <c r="G1395" s="10" t="n">
        <v>104</v>
      </c>
      <c r="H1395" s="10" t="n">
        <v>11</v>
      </c>
      <c r="I1395" s="10" t="n">
        <v>758</v>
      </c>
      <c r="J1395" s="10" t="n">
        <v>65931</v>
      </c>
      <c r="K1395" s="11" t="n">
        <v>3279</v>
      </c>
      <c r="L1395" s="12" t="n">
        <f aca="false">IF(COUNT(F1395,G1395)=2,F1395+G1395,"")</f>
        <v>1349</v>
      </c>
      <c r="M1395" s="12" t="n">
        <f aca="false">IF(COUNT(E1395,H1395)=2,E1395+H1395,"")</f>
        <v>628</v>
      </c>
    </row>
    <row r="1396" customFormat="false" ht="15" hidden="false" customHeight="false" outlineLevel="0" collapsed="false">
      <c r="A1396" s="7" t="s">
        <v>2306</v>
      </c>
      <c r="B1396" s="7" t="s">
        <v>2439</v>
      </c>
      <c r="C1396" s="8" t="s">
        <v>2440</v>
      </c>
      <c r="D1396" s="9" t="str">
        <f aca="false">A1396&amp;"|"&amp;B1396</f>
        <v>Minnesota|Wabasha County</v>
      </c>
      <c r="E1396" s="10" t="n">
        <v>798</v>
      </c>
      <c r="F1396" s="10" t="n">
        <v>1719</v>
      </c>
      <c r="G1396" s="10" t="n">
        <v>104</v>
      </c>
      <c r="H1396" s="10" t="n">
        <v>11</v>
      </c>
      <c r="I1396" s="10" t="n">
        <v>914</v>
      </c>
      <c r="J1396" s="10" t="n">
        <v>80133</v>
      </c>
      <c r="K1396" s="11" t="n">
        <v>21519</v>
      </c>
      <c r="L1396" s="12" t="n">
        <f aca="false">IF(COUNT(F1396,G1396)=2,F1396+G1396,"")</f>
        <v>1823</v>
      </c>
      <c r="M1396" s="12" t="n">
        <f aca="false">IF(COUNT(E1396,H1396)=2,E1396+H1396,"")</f>
        <v>809</v>
      </c>
    </row>
    <row r="1397" customFormat="false" ht="15" hidden="false" customHeight="false" outlineLevel="0" collapsed="false">
      <c r="A1397" s="7" t="s">
        <v>2306</v>
      </c>
      <c r="B1397" s="7" t="s">
        <v>2441</v>
      </c>
      <c r="C1397" s="8" t="s">
        <v>2442</v>
      </c>
      <c r="D1397" s="9" t="str">
        <f aca="false">A1397&amp;"|"&amp;B1397</f>
        <v>Minnesota|Wadena County</v>
      </c>
      <c r="E1397" s="10" t="n">
        <v>706</v>
      </c>
      <c r="F1397" s="10" t="n">
        <v>1241</v>
      </c>
      <c r="G1397" s="10" t="n">
        <v>104</v>
      </c>
      <c r="H1397" s="10" t="n">
        <v>11</v>
      </c>
      <c r="I1397" s="10" t="n">
        <v>758</v>
      </c>
      <c r="J1397" s="10" t="n">
        <v>56882</v>
      </c>
      <c r="K1397" s="11" t="n">
        <v>14135</v>
      </c>
      <c r="L1397" s="12" t="n">
        <f aca="false">IF(COUNT(F1397,G1397)=2,F1397+G1397,"")</f>
        <v>1345</v>
      </c>
      <c r="M1397" s="12" t="n">
        <f aca="false">IF(COUNT(E1397,H1397)=2,E1397+H1397,"")</f>
        <v>717</v>
      </c>
    </row>
    <row r="1398" customFormat="false" ht="15" hidden="false" customHeight="false" outlineLevel="0" collapsed="false">
      <c r="A1398" s="7" t="s">
        <v>2306</v>
      </c>
      <c r="B1398" s="7" t="s">
        <v>2443</v>
      </c>
      <c r="C1398" s="8" t="s">
        <v>2444</v>
      </c>
      <c r="D1398" s="9" t="str">
        <f aca="false">A1398&amp;"|"&amp;B1398</f>
        <v>Minnesota|Waseca County</v>
      </c>
      <c r="E1398" s="10" t="n">
        <v>819</v>
      </c>
      <c r="F1398" s="10" t="n">
        <v>1486</v>
      </c>
      <c r="G1398" s="10" t="n">
        <v>104</v>
      </c>
      <c r="H1398" s="10" t="n">
        <v>11</v>
      </c>
      <c r="I1398" s="10" t="n">
        <v>949</v>
      </c>
      <c r="J1398" s="10" t="n">
        <v>75052</v>
      </c>
      <c r="K1398" s="11" t="n">
        <v>18958</v>
      </c>
      <c r="L1398" s="12" t="n">
        <f aca="false">IF(COUNT(F1398,G1398)=2,F1398+G1398,"")</f>
        <v>1590</v>
      </c>
      <c r="M1398" s="12" t="n">
        <f aca="false">IF(COUNT(E1398,H1398)=2,E1398+H1398,"")</f>
        <v>830</v>
      </c>
    </row>
    <row r="1399" customFormat="false" ht="15" hidden="false" customHeight="false" outlineLevel="0" collapsed="false">
      <c r="A1399" s="7" t="s">
        <v>2306</v>
      </c>
      <c r="B1399" s="7" t="s">
        <v>183</v>
      </c>
      <c r="C1399" s="8" t="s">
        <v>2445</v>
      </c>
      <c r="D1399" s="9" t="str">
        <f aca="false">A1399&amp;"|"&amp;B1399</f>
        <v>Minnesota|Washington County</v>
      </c>
      <c r="E1399" s="10" t="n">
        <v>1637</v>
      </c>
      <c r="F1399" s="10" t="n">
        <v>2227</v>
      </c>
      <c r="G1399" s="10" t="n">
        <v>197</v>
      </c>
      <c r="H1399" s="10" t="n">
        <v>11</v>
      </c>
      <c r="I1399" s="10" t="n">
        <v>1690</v>
      </c>
      <c r="J1399" s="10" t="n">
        <v>114457</v>
      </c>
      <c r="K1399" s="11" t="n">
        <v>272298</v>
      </c>
      <c r="L1399" s="12" t="n">
        <f aca="false">IF(COUNT(F1399,G1399)=2,F1399+G1399,"")</f>
        <v>2424</v>
      </c>
      <c r="M1399" s="12" t="n">
        <f aca="false">IF(COUNT(E1399,H1399)=2,E1399+H1399,"")</f>
        <v>1648</v>
      </c>
    </row>
    <row r="1400" customFormat="false" ht="15" hidden="false" customHeight="false" outlineLevel="0" collapsed="false">
      <c r="A1400" s="7" t="s">
        <v>2306</v>
      </c>
      <c r="B1400" s="7" t="s">
        <v>2446</v>
      </c>
      <c r="C1400" s="8" t="s">
        <v>2447</v>
      </c>
      <c r="D1400" s="9" t="str">
        <f aca="false">A1400&amp;"|"&amp;B1400</f>
        <v>Minnesota|Watonwan County</v>
      </c>
      <c r="E1400" s="10" t="n">
        <v>807</v>
      </c>
      <c r="F1400" s="10" t="n">
        <v>1317</v>
      </c>
      <c r="G1400" s="10" t="n">
        <v>104</v>
      </c>
      <c r="H1400" s="10" t="n">
        <v>11</v>
      </c>
      <c r="I1400" s="10" t="n">
        <v>758</v>
      </c>
      <c r="J1400" s="10" t="n">
        <v>70593</v>
      </c>
      <c r="K1400" s="11" t="n">
        <v>11169</v>
      </c>
      <c r="L1400" s="12" t="n">
        <f aca="false">IF(COUNT(F1400,G1400)=2,F1400+G1400,"")</f>
        <v>1421</v>
      </c>
      <c r="M1400" s="12" t="n">
        <f aca="false">IF(COUNT(E1400,H1400)=2,E1400+H1400,"")</f>
        <v>818</v>
      </c>
    </row>
    <row r="1401" customFormat="false" ht="15" hidden="false" customHeight="false" outlineLevel="0" collapsed="false">
      <c r="A1401" s="7" t="s">
        <v>2306</v>
      </c>
      <c r="B1401" s="7" t="s">
        <v>2448</v>
      </c>
      <c r="C1401" s="8" t="s">
        <v>2449</v>
      </c>
      <c r="D1401" s="9" t="str">
        <f aca="false">A1401&amp;"|"&amp;B1401</f>
        <v>Minnesota|Wilkin County</v>
      </c>
      <c r="E1401" s="10" t="n">
        <v>561</v>
      </c>
      <c r="F1401" s="10" t="n">
        <v>1289</v>
      </c>
      <c r="G1401" s="10" t="n">
        <v>104</v>
      </c>
      <c r="H1401" s="10" t="n">
        <v>11</v>
      </c>
      <c r="I1401" s="10" t="n">
        <v>758</v>
      </c>
      <c r="J1401" s="10" t="n">
        <v>69635</v>
      </c>
      <c r="K1401" s="11" t="n">
        <v>6413</v>
      </c>
      <c r="L1401" s="12" t="n">
        <f aca="false">IF(COUNT(F1401,G1401)=2,F1401+G1401,"")</f>
        <v>1393</v>
      </c>
      <c r="M1401" s="12" t="n">
        <f aca="false">IF(COUNT(E1401,H1401)=2,E1401+H1401,"")</f>
        <v>572</v>
      </c>
    </row>
    <row r="1402" customFormat="false" ht="15" hidden="false" customHeight="false" outlineLevel="0" collapsed="false">
      <c r="A1402" s="7" t="s">
        <v>2306</v>
      </c>
      <c r="B1402" s="7" t="s">
        <v>2450</v>
      </c>
      <c r="C1402" s="8" t="s">
        <v>2451</v>
      </c>
      <c r="D1402" s="9" t="str">
        <f aca="false">A1402&amp;"|"&amp;B1402</f>
        <v>Minnesota|Winona County</v>
      </c>
      <c r="E1402" s="10" t="n">
        <v>866</v>
      </c>
      <c r="F1402" s="10" t="n">
        <v>1500</v>
      </c>
      <c r="G1402" s="10" t="n">
        <v>104</v>
      </c>
      <c r="H1402" s="10" t="n">
        <v>11</v>
      </c>
      <c r="I1402" s="10" t="n">
        <v>914</v>
      </c>
      <c r="J1402" s="10" t="n">
        <v>70198</v>
      </c>
      <c r="K1402" s="11" t="n">
        <v>49705</v>
      </c>
      <c r="L1402" s="12" t="n">
        <f aca="false">IF(COUNT(F1402,G1402)=2,F1402+G1402,"")</f>
        <v>1604</v>
      </c>
      <c r="M1402" s="12" t="n">
        <f aca="false">IF(COUNT(E1402,H1402)=2,E1402+H1402,"")</f>
        <v>877</v>
      </c>
    </row>
    <row r="1403" customFormat="false" ht="15" hidden="false" customHeight="false" outlineLevel="0" collapsed="false">
      <c r="A1403" s="7" t="s">
        <v>2306</v>
      </c>
      <c r="B1403" s="7" t="s">
        <v>1585</v>
      </c>
      <c r="C1403" s="8" t="s">
        <v>2452</v>
      </c>
      <c r="D1403" s="9" t="str">
        <f aca="false">A1403&amp;"|"&amp;B1403</f>
        <v>Minnesota|Wright County</v>
      </c>
      <c r="E1403" s="10" t="n">
        <v>1246</v>
      </c>
      <c r="F1403" s="10" t="n">
        <v>2004</v>
      </c>
      <c r="G1403" s="10" t="n">
        <v>150</v>
      </c>
      <c r="H1403" s="10" t="n">
        <v>11</v>
      </c>
      <c r="I1403" s="10" t="n">
        <v>1070</v>
      </c>
      <c r="J1403" s="10" t="n">
        <v>106666</v>
      </c>
      <c r="K1403" s="11" t="n">
        <v>145270</v>
      </c>
      <c r="L1403" s="12" t="n">
        <f aca="false">IF(COUNT(F1403,G1403)=2,F1403+G1403,"")</f>
        <v>2154</v>
      </c>
      <c r="M1403" s="12" t="n">
        <f aca="false">IF(COUNT(E1403,H1403)=2,E1403+H1403,"")</f>
        <v>1257</v>
      </c>
    </row>
    <row r="1404" customFormat="false" ht="15" hidden="false" customHeight="false" outlineLevel="0" collapsed="false">
      <c r="A1404" s="7" t="s">
        <v>2306</v>
      </c>
      <c r="B1404" s="7" t="s">
        <v>2453</v>
      </c>
      <c r="C1404" s="8" t="s">
        <v>2454</v>
      </c>
      <c r="D1404" s="9" t="str">
        <f aca="false">A1404&amp;"|"&amp;B1404</f>
        <v>Minnesota|Yellow Medicine County</v>
      </c>
      <c r="E1404" s="10" t="n">
        <v>688</v>
      </c>
      <c r="F1404" s="10" t="n">
        <v>1366</v>
      </c>
      <c r="G1404" s="10" t="n">
        <v>104</v>
      </c>
      <c r="H1404" s="10" t="n">
        <v>11</v>
      </c>
      <c r="I1404" s="10" t="n">
        <v>861</v>
      </c>
      <c r="J1404" s="10" t="n">
        <v>71573</v>
      </c>
      <c r="K1404" s="11" t="n">
        <v>9509</v>
      </c>
      <c r="L1404" s="12" t="n">
        <f aca="false">IF(COUNT(F1404,G1404)=2,F1404+G1404,"")</f>
        <v>1470</v>
      </c>
      <c r="M1404" s="12" t="n">
        <f aca="false">IF(COUNT(E1404,H1404)=2,E1404+H1404,"")</f>
        <v>699</v>
      </c>
    </row>
    <row r="1405" customFormat="false" ht="15" hidden="false" customHeight="false" outlineLevel="0" collapsed="false">
      <c r="A1405" s="7" t="s">
        <v>2455</v>
      </c>
      <c r="B1405" s="7" t="s">
        <v>530</v>
      </c>
      <c r="C1405" s="8" t="s">
        <v>2456</v>
      </c>
      <c r="D1405" s="9" t="str">
        <f aca="false">A1405&amp;"|"&amp;B1405</f>
        <v>Mississippi|Adams County</v>
      </c>
      <c r="E1405" s="10" t="n">
        <v>720</v>
      </c>
      <c r="F1405" s="10" t="n">
        <v>1140</v>
      </c>
      <c r="G1405" s="10" t="n">
        <v>123</v>
      </c>
      <c r="H1405" s="10" t="n">
        <v>22</v>
      </c>
      <c r="I1405" s="10" t="n">
        <v>506</v>
      </c>
      <c r="J1405" s="10" t="n">
        <v>40250</v>
      </c>
      <c r="K1405" s="11" t="n">
        <v>29098</v>
      </c>
      <c r="L1405" s="12" t="n">
        <f aca="false">IF(COUNT(F1405,G1405)=2,F1405+G1405,"")</f>
        <v>1263</v>
      </c>
      <c r="M1405" s="12" t="n">
        <f aca="false">IF(COUNT(E1405,H1405)=2,E1405+H1405,"")</f>
        <v>742</v>
      </c>
    </row>
    <row r="1406" customFormat="false" ht="15" hidden="false" customHeight="false" outlineLevel="0" collapsed="false">
      <c r="A1406" s="7" t="s">
        <v>2455</v>
      </c>
      <c r="B1406" s="7" t="s">
        <v>2457</v>
      </c>
      <c r="C1406" s="8" t="s">
        <v>2458</v>
      </c>
      <c r="D1406" s="9" t="str">
        <f aca="false">A1406&amp;"|"&amp;B1406</f>
        <v>Mississippi|Alcorn County</v>
      </c>
      <c r="E1406" s="10" t="n">
        <v>728</v>
      </c>
      <c r="F1406" s="10" t="n">
        <v>1152</v>
      </c>
      <c r="G1406" s="10" t="n">
        <v>124</v>
      </c>
      <c r="H1406" s="10" t="n">
        <v>22</v>
      </c>
      <c r="I1406" s="10" t="n">
        <v>505</v>
      </c>
      <c r="J1406" s="10" t="n">
        <v>49404</v>
      </c>
      <c r="K1406" s="11" t="n">
        <v>34500</v>
      </c>
      <c r="L1406" s="12" t="n">
        <f aca="false">IF(COUNT(F1406,G1406)=2,F1406+G1406,"")</f>
        <v>1276</v>
      </c>
      <c r="M1406" s="12" t="n">
        <f aca="false">IF(COUNT(E1406,H1406)=2,E1406+H1406,"")</f>
        <v>750</v>
      </c>
    </row>
    <row r="1407" customFormat="false" ht="15" hidden="false" customHeight="false" outlineLevel="0" collapsed="false">
      <c r="A1407" s="7" t="s">
        <v>2455</v>
      </c>
      <c r="B1407" s="7" t="s">
        <v>2459</v>
      </c>
      <c r="C1407" s="8" t="s">
        <v>2460</v>
      </c>
      <c r="D1407" s="9" t="str">
        <f aca="false">A1407&amp;"|"&amp;B1407</f>
        <v>Mississippi|Amite County</v>
      </c>
      <c r="E1407" s="10" t="n">
        <v>689</v>
      </c>
      <c r="F1407" s="10" t="n">
        <v>1175</v>
      </c>
      <c r="G1407" s="10" t="n">
        <v>118</v>
      </c>
      <c r="H1407" s="10" t="n">
        <v>22</v>
      </c>
      <c r="I1407" s="10" t="n">
        <v>507</v>
      </c>
      <c r="J1407" s="10" t="n">
        <v>35385</v>
      </c>
      <c r="K1407" s="11" t="n">
        <v>12611</v>
      </c>
      <c r="L1407" s="12" t="n">
        <f aca="false">IF(COUNT(F1407,G1407)=2,F1407+G1407,"")</f>
        <v>1293</v>
      </c>
      <c r="M1407" s="12" t="n">
        <f aca="false">IF(COUNT(E1407,H1407)=2,E1407+H1407,"")</f>
        <v>711</v>
      </c>
    </row>
    <row r="1408" customFormat="false" ht="15" hidden="false" customHeight="false" outlineLevel="0" collapsed="false">
      <c r="A1408" s="7" t="s">
        <v>2455</v>
      </c>
      <c r="B1408" s="7" t="s">
        <v>2461</v>
      </c>
      <c r="C1408" s="8" t="s">
        <v>2462</v>
      </c>
      <c r="D1408" s="9" t="str">
        <f aca="false">A1408&amp;"|"&amp;B1408</f>
        <v>Mississippi|Attala County</v>
      </c>
      <c r="E1408" s="10" t="n">
        <v>774</v>
      </c>
      <c r="F1408" s="10" t="n">
        <v>1066</v>
      </c>
      <c r="G1408" s="10" t="n">
        <v>132</v>
      </c>
      <c r="H1408" s="10" t="n">
        <v>22</v>
      </c>
      <c r="I1408" s="10" t="n">
        <v>512</v>
      </c>
      <c r="J1408" s="10" t="n">
        <v>48098</v>
      </c>
      <c r="K1408" s="11" t="n">
        <v>17685</v>
      </c>
      <c r="L1408" s="12" t="n">
        <f aca="false">IF(COUNT(F1408,G1408)=2,F1408+G1408,"")</f>
        <v>1198</v>
      </c>
      <c r="M1408" s="12" t="n">
        <f aca="false">IF(COUNT(E1408,H1408)=2,E1408+H1408,"")</f>
        <v>796</v>
      </c>
    </row>
    <row r="1409" customFormat="false" ht="15" hidden="false" customHeight="false" outlineLevel="0" collapsed="false">
      <c r="A1409" s="7" t="s">
        <v>2455</v>
      </c>
      <c r="B1409" s="7" t="s">
        <v>288</v>
      </c>
      <c r="C1409" s="8" t="s">
        <v>2463</v>
      </c>
      <c r="D1409" s="9" t="str">
        <f aca="false">A1409&amp;"|"&amp;B1409</f>
        <v>Mississippi|Benton County</v>
      </c>
      <c r="E1409" s="10" t="n">
        <v>729</v>
      </c>
      <c r="F1409" s="10" t="n">
        <v>1069</v>
      </c>
      <c r="G1409" s="10" t="n">
        <v>125</v>
      </c>
      <c r="H1409" s="10" t="n">
        <v>22</v>
      </c>
      <c r="I1409" s="10" t="n">
        <v>668</v>
      </c>
      <c r="J1409" s="10" t="n">
        <v>42139</v>
      </c>
      <c r="K1409" s="11" t="n">
        <v>7592</v>
      </c>
      <c r="L1409" s="12" t="n">
        <f aca="false">IF(COUNT(F1409,G1409)=2,F1409+G1409,"")</f>
        <v>1194</v>
      </c>
      <c r="M1409" s="12" t="n">
        <f aca="false">IF(COUNT(E1409,H1409)=2,E1409+H1409,"")</f>
        <v>751</v>
      </c>
    </row>
    <row r="1410" customFormat="false" ht="15" hidden="false" customHeight="false" outlineLevel="0" collapsed="false">
      <c r="A1410" s="7" t="s">
        <v>2455</v>
      </c>
      <c r="B1410" s="7" t="s">
        <v>2464</v>
      </c>
      <c r="C1410" s="8" t="s">
        <v>2465</v>
      </c>
      <c r="D1410" s="9" t="str">
        <f aca="false">A1410&amp;"|"&amp;B1410</f>
        <v>Mississippi|Bolivar County</v>
      </c>
      <c r="E1410" s="10" t="n">
        <v>671</v>
      </c>
      <c r="F1410" s="10" t="n">
        <v>1203</v>
      </c>
      <c r="G1410" s="10" t="n">
        <v>115</v>
      </c>
      <c r="H1410" s="10" t="n">
        <v>22</v>
      </c>
      <c r="I1410" s="10" t="n">
        <v>501</v>
      </c>
      <c r="J1410" s="10" t="n">
        <v>37315</v>
      </c>
      <c r="K1410" s="11" t="n">
        <v>30163</v>
      </c>
      <c r="L1410" s="12" t="n">
        <f aca="false">IF(COUNT(F1410,G1410)=2,F1410+G1410,"")</f>
        <v>1318</v>
      </c>
      <c r="M1410" s="12" t="n">
        <f aca="false">IF(COUNT(E1410,H1410)=2,E1410+H1410,"")</f>
        <v>693</v>
      </c>
    </row>
    <row r="1411" customFormat="false" ht="15" hidden="false" customHeight="false" outlineLevel="0" collapsed="false">
      <c r="A1411" s="7" t="s">
        <v>2455</v>
      </c>
      <c r="B1411" s="7" t="s">
        <v>69</v>
      </c>
      <c r="C1411" s="8" t="s">
        <v>2466</v>
      </c>
      <c r="D1411" s="9" t="str">
        <f aca="false">A1411&amp;"|"&amp;B1411</f>
        <v>Mississippi|Calhoun County</v>
      </c>
      <c r="E1411" s="10" t="n">
        <v>674</v>
      </c>
      <c r="F1411" s="10" t="n">
        <v>1006</v>
      </c>
      <c r="G1411" s="10" t="n">
        <v>115</v>
      </c>
      <c r="H1411" s="10" t="n">
        <v>22</v>
      </c>
      <c r="I1411" s="10" t="n">
        <v>513</v>
      </c>
      <c r="J1411" s="10" t="n">
        <v>43942</v>
      </c>
      <c r="K1411" s="11" t="n">
        <v>13029</v>
      </c>
      <c r="L1411" s="12" t="n">
        <f aca="false">IF(COUNT(F1411,G1411)=2,F1411+G1411,"")</f>
        <v>1121</v>
      </c>
      <c r="M1411" s="12" t="n">
        <f aca="false">IF(COUNT(E1411,H1411)=2,E1411+H1411,"")</f>
        <v>696</v>
      </c>
    </row>
    <row r="1412" customFormat="false" ht="15" hidden="false" customHeight="false" outlineLevel="0" collapsed="false">
      <c r="A1412" s="7" t="s">
        <v>2455</v>
      </c>
      <c r="B1412" s="7" t="s">
        <v>295</v>
      </c>
      <c r="C1412" s="8" t="s">
        <v>2467</v>
      </c>
      <c r="D1412" s="9" t="str">
        <f aca="false">A1412&amp;"|"&amp;B1412</f>
        <v>Mississippi|Carroll County</v>
      </c>
      <c r="E1412" s="10" t="n">
        <v>621</v>
      </c>
      <c r="F1412" s="10" t="n">
        <v>1177</v>
      </c>
      <c r="G1412" s="10" t="n">
        <v>111</v>
      </c>
      <c r="H1412" s="10" t="n">
        <v>22</v>
      </c>
      <c r="I1412" s="10" t="n">
        <v>514</v>
      </c>
      <c r="J1412" s="10" t="n">
        <v>55275</v>
      </c>
      <c r="K1412" s="11" t="n">
        <v>9828</v>
      </c>
      <c r="L1412" s="12" t="n">
        <f aca="false">IF(COUNT(F1412,G1412)=2,F1412+G1412,"")</f>
        <v>1288</v>
      </c>
      <c r="M1412" s="12" t="n">
        <f aca="false">IF(COUNT(E1412,H1412)=2,E1412+H1412,"")</f>
        <v>643</v>
      </c>
    </row>
    <row r="1413" customFormat="false" ht="15" hidden="false" customHeight="false" outlineLevel="0" collapsed="false">
      <c r="A1413" s="7" t="s">
        <v>2455</v>
      </c>
      <c r="B1413" s="7" t="s">
        <v>1471</v>
      </c>
      <c r="C1413" s="8" t="s">
        <v>2468</v>
      </c>
      <c r="D1413" s="9" t="str">
        <f aca="false">A1413&amp;"|"&amp;B1413</f>
        <v>Mississippi|Chickasaw County</v>
      </c>
      <c r="E1413" s="10" t="n">
        <v>702</v>
      </c>
      <c r="F1413" s="10" t="n">
        <v>999</v>
      </c>
      <c r="G1413" s="10" t="n">
        <v>120</v>
      </c>
      <c r="H1413" s="10" t="n">
        <v>22</v>
      </c>
      <c r="I1413" s="10" t="n">
        <v>512</v>
      </c>
      <c r="J1413" s="10" t="n">
        <v>43041</v>
      </c>
      <c r="K1413" s="11" t="n">
        <v>16994</v>
      </c>
      <c r="L1413" s="12" t="n">
        <f aca="false">IF(COUNT(F1413,G1413)=2,F1413+G1413,"")</f>
        <v>1119</v>
      </c>
      <c r="M1413" s="12" t="n">
        <f aca="false">IF(COUNT(E1413,H1413)=2,E1413+H1413,"")</f>
        <v>724</v>
      </c>
    </row>
    <row r="1414" customFormat="false" ht="15" hidden="false" customHeight="false" outlineLevel="0" collapsed="false">
      <c r="A1414" s="7" t="s">
        <v>2455</v>
      </c>
      <c r="B1414" s="7" t="s">
        <v>77</v>
      </c>
      <c r="C1414" s="8" t="s">
        <v>2469</v>
      </c>
      <c r="D1414" s="9" t="str">
        <f aca="false">A1414&amp;"|"&amp;B1414</f>
        <v>Mississippi|Choctaw County</v>
      </c>
      <c r="E1414" s="10" t="n">
        <v>661</v>
      </c>
      <c r="F1414" s="10" t="n">
        <v>1174</v>
      </c>
      <c r="G1414" s="10" t="n">
        <v>113</v>
      </c>
      <c r="H1414" s="10" t="n">
        <v>22</v>
      </c>
      <c r="I1414" s="10" t="n">
        <v>511</v>
      </c>
      <c r="J1414" s="10" t="n">
        <v>48321</v>
      </c>
      <c r="K1414" s="11" t="n">
        <v>8172</v>
      </c>
      <c r="L1414" s="12" t="n">
        <f aca="false">IF(COUNT(F1414,G1414)=2,F1414+G1414,"")</f>
        <v>1287</v>
      </c>
      <c r="M1414" s="12" t="n">
        <f aca="false">IF(COUNT(E1414,H1414)=2,E1414+H1414,"")</f>
        <v>683</v>
      </c>
    </row>
    <row r="1415" customFormat="false" ht="15" hidden="false" customHeight="false" outlineLevel="0" collapsed="false">
      <c r="A1415" s="7" t="s">
        <v>2455</v>
      </c>
      <c r="B1415" s="7" t="s">
        <v>2470</v>
      </c>
      <c r="C1415" s="8" t="s">
        <v>2471</v>
      </c>
      <c r="D1415" s="9" t="str">
        <f aca="false">A1415&amp;"|"&amp;B1415</f>
        <v>Mississippi|Claiborne County</v>
      </c>
      <c r="E1415" s="10" t="n">
        <v>651</v>
      </c>
      <c r="F1415" s="10" t="n">
        <v>1107</v>
      </c>
      <c r="G1415" s="10" t="n">
        <v>111</v>
      </c>
      <c r="H1415" s="10" t="n">
        <v>22</v>
      </c>
      <c r="I1415" s="10" t="n">
        <v>506</v>
      </c>
      <c r="J1415" s="10" t="n">
        <v>34371</v>
      </c>
      <c r="K1415" s="11" t="n">
        <v>8908</v>
      </c>
      <c r="L1415" s="12" t="n">
        <f aca="false">IF(COUNT(F1415,G1415)=2,F1415+G1415,"")</f>
        <v>1218</v>
      </c>
      <c r="M1415" s="12" t="n">
        <f aca="false">IF(COUNT(E1415,H1415)=2,E1415+H1415,"")</f>
        <v>673</v>
      </c>
    </row>
    <row r="1416" customFormat="false" ht="15" hidden="false" customHeight="false" outlineLevel="0" collapsed="false">
      <c r="A1416" s="7" t="s">
        <v>2455</v>
      </c>
      <c r="B1416" s="7" t="s">
        <v>79</v>
      </c>
      <c r="C1416" s="8" t="s">
        <v>2472</v>
      </c>
      <c r="D1416" s="9" t="str">
        <f aca="false">A1416&amp;"|"&amp;B1416</f>
        <v>Mississippi|Clarke County</v>
      </c>
      <c r="E1416" s="10" t="n">
        <v>803</v>
      </c>
      <c r="F1416" s="10" t="n">
        <v>1276</v>
      </c>
      <c r="G1416" s="10" t="n">
        <v>137</v>
      </c>
      <c r="H1416" s="10" t="n">
        <v>22</v>
      </c>
      <c r="I1416" s="10" t="n">
        <v>508</v>
      </c>
      <c r="J1416" s="10" t="n">
        <v>46054</v>
      </c>
      <c r="K1416" s="11" t="n">
        <v>15424</v>
      </c>
      <c r="L1416" s="12" t="n">
        <f aca="false">IF(COUNT(F1416,G1416)=2,F1416+G1416,"")</f>
        <v>1413</v>
      </c>
      <c r="M1416" s="12" t="n">
        <f aca="false">IF(COUNT(E1416,H1416)=2,E1416+H1416,"")</f>
        <v>825</v>
      </c>
    </row>
    <row r="1417" customFormat="false" ht="15" hidden="false" customHeight="false" outlineLevel="0" collapsed="false">
      <c r="A1417" s="7" t="s">
        <v>2455</v>
      </c>
      <c r="B1417" s="7" t="s">
        <v>81</v>
      </c>
      <c r="C1417" s="8" t="s">
        <v>2473</v>
      </c>
      <c r="D1417" s="9" t="str">
        <f aca="false">A1417&amp;"|"&amp;B1417</f>
        <v>Mississippi|Clay County</v>
      </c>
      <c r="E1417" s="10" t="n">
        <v>718</v>
      </c>
      <c r="F1417" s="10" t="n">
        <v>1148</v>
      </c>
      <c r="G1417" s="10" t="n">
        <v>123</v>
      </c>
      <c r="H1417" s="10" t="n">
        <v>22</v>
      </c>
      <c r="I1417" s="10" t="n">
        <v>499</v>
      </c>
      <c r="J1417" s="10" t="n">
        <v>39904</v>
      </c>
      <c r="K1417" s="11" t="n">
        <v>18462</v>
      </c>
      <c r="L1417" s="12" t="n">
        <f aca="false">IF(COUNT(F1417,G1417)=2,F1417+G1417,"")</f>
        <v>1271</v>
      </c>
      <c r="M1417" s="12" t="n">
        <f aca="false">IF(COUNT(E1417,H1417)=2,E1417+H1417,"")</f>
        <v>740</v>
      </c>
    </row>
    <row r="1418" customFormat="false" ht="15" hidden="false" customHeight="false" outlineLevel="0" collapsed="false">
      <c r="A1418" s="7" t="s">
        <v>2455</v>
      </c>
      <c r="B1418" s="7" t="s">
        <v>2474</v>
      </c>
      <c r="C1418" s="8" t="s">
        <v>2475</v>
      </c>
      <c r="D1418" s="9" t="str">
        <f aca="false">A1418&amp;"|"&amp;B1418</f>
        <v>Mississippi|Coahoma County</v>
      </c>
      <c r="E1418" s="10" t="n">
        <v>719</v>
      </c>
      <c r="F1418" s="10" t="n">
        <v>1232</v>
      </c>
      <c r="G1418" s="10" t="n">
        <v>123</v>
      </c>
      <c r="H1418" s="10" t="n">
        <v>22</v>
      </c>
      <c r="I1418" s="10" t="n">
        <v>507</v>
      </c>
      <c r="J1418" s="10" t="n">
        <v>36259</v>
      </c>
      <c r="K1418" s="11" t="n">
        <v>20808</v>
      </c>
      <c r="L1418" s="12" t="n">
        <f aca="false">IF(COUNT(F1418,G1418)=2,F1418+G1418,"")</f>
        <v>1355</v>
      </c>
      <c r="M1418" s="12" t="n">
        <f aca="false">IF(COUNT(E1418,H1418)=2,E1418+H1418,"")</f>
        <v>741</v>
      </c>
    </row>
    <row r="1419" customFormat="false" ht="15" hidden="false" customHeight="false" outlineLevel="0" collapsed="false">
      <c r="A1419" s="7" t="s">
        <v>2455</v>
      </c>
      <c r="B1419" s="7" t="s">
        <v>2476</v>
      </c>
      <c r="C1419" s="8" t="s">
        <v>2477</v>
      </c>
      <c r="D1419" s="9" t="str">
        <f aca="false">A1419&amp;"|"&amp;B1419</f>
        <v>Mississippi|Copiah County</v>
      </c>
      <c r="E1419" s="10" t="n">
        <v>682</v>
      </c>
      <c r="F1419" s="10" t="n">
        <v>1280</v>
      </c>
      <c r="G1419" s="10" t="n">
        <v>116</v>
      </c>
      <c r="H1419" s="10" t="n">
        <v>22</v>
      </c>
      <c r="I1419" s="10" t="n">
        <v>661</v>
      </c>
      <c r="J1419" s="10" t="n">
        <v>47994</v>
      </c>
      <c r="K1419" s="11" t="n">
        <v>27994</v>
      </c>
      <c r="L1419" s="12" t="n">
        <f aca="false">IF(COUNT(F1419,G1419)=2,F1419+G1419,"")</f>
        <v>1396</v>
      </c>
      <c r="M1419" s="12" t="n">
        <f aca="false">IF(COUNT(E1419,H1419)=2,E1419+H1419,"")</f>
        <v>704</v>
      </c>
    </row>
    <row r="1420" customFormat="false" ht="15" hidden="false" customHeight="false" outlineLevel="0" collapsed="false">
      <c r="A1420" s="7" t="s">
        <v>2455</v>
      </c>
      <c r="B1420" s="7" t="s">
        <v>93</v>
      </c>
      <c r="C1420" s="8" t="s">
        <v>2478</v>
      </c>
      <c r="D1420" s="9" t="str">
        <f aca="false">A1420&amp;"|"&amp;B1420</f>
        <v>Mississippi|Covington County</v>
      </c>
      <c r="E1420" s="10" t="n">
        <v>639</v>
      </c>
      <c r="F1420" s="10" t="n">
        <v>1161</v>
      </c>
      <c r="G1420" s="10" t="n">
        <v>111</v>
      </c>
      <c r="H1420" s="10" t="n">
        <v>22</v>
      </c>
      <c r="I1420" s="10" t="n">
        <v>660</v>
      </c>
      <c r="J1420" s="10" t="n">
        <v>47001</v>
      </c>
      <c r="K1420" s="11" t="n">
        <v>18226</v>
      </c>
      <c r="L1420" s="12" t="n">
        <f aca="false">IF(COUNT(F1420,G1420)=2,F1420+G1420,"")</f>
        <v>1272</v>
      </c>
      <c r="M1420" s="12" t="n">
        <f aca="false">IF(COUNT(E1420,H1420)=2,E1420+H1420,"")</f>
        <v>661</v>
      </c>
    </row>
    <row r="1421" customFormat="false" ht="15" hidden="false" customHeight="false" outlineLevel="0" collapsed="false">
      <c r="A1421" s="7" t="s">
        <v>2455</v>
      </c>
      <c r="B1421" s="7" t="s">
        <v>699</v>
      </c>
      <c r="C1421" s="8" t="s">
        <v>2479</v>
      </c>
      <c r="D1421" s="9" t="str">
        <f aca="false">A1421&amp;"|"&amp;B1421</f>
        <v>Mississippi|DeSoto County</v>
      </c>
      <c r="E1421" s="10" t="n">
        <v>1341</v>
      </c>
      <c r="F1421" s="10" t="n">
        <v>1591</v>
      </c>
      <c r="G1421" s="10" t="n">
        <v>229</v>
      </c>
      <c r="H1421" s="10" t="n">
        <v>22</v>
      </c>
      <c r="I1421" s="10" t="n">
        <v>630</v>
      </c>
      <c r="J1421" s="10" t="n">
        <v>82980</v>
      </c>
      <c r="K1421" s="11" t="n">
        <v>188598</v>
      </c>
      <c r="L1421" s="12" t="n">
        <f aca="false">IF(COUNT(F1421,G1421)=2,F1421+G1421,"")</f>
        <v>1820</v>
      </c>
      <c r="M1421" s="12" t="n">
        <f aca="false">IF(COUNT(E1421,H1421)=2,E1421+H1421,"")</f>
        <v>1363</v>
      </c>
    </row>
    <row r="1422" customFormat="false" ht="15" hidden="false" customHeight="false" outlineLevel="0" collapsed="false">
      <c r="A1422" s="7" t="s">
        <v>2455</v>
      </c>
      <c r="B1422" s="7" t="s">
        <v>2480</v>
      </c>
      <c r="C1422" s="8" t="s">
        <v>2481</v>
      </c>
      <c r="D1422" s="9" t="str">
        <f aca="false">A1422&amp;"|"&amp;B1422</f>
        <v>Mississippi|Forrest County</v>
      </c>
      <c r="E1422" s="10" t="n">
        <v>960</v>
      </c>
      <c r="F1422" s="10" t="n">
        <v>1330</v>
      </c>
      <c r="G1422" s="10" t="n">
        <v>164</v>
      </c>
      <c r="H1422" s="10" t="n">
        <v>22</v>
      </c>
      <c r="I1422" s="10" t="n">
        <v>644</v>
      </c>
      <c r="J1422" s="10" t="n">
        <v>52821</v>
      </c>
      <c r="K1422" s="11" t="n">
        <v>78027</v>
      </c>
      <c r="L1422" s="12" t="n">
        <f aca="false">IF(COUNT(F1422,G1422)=2,F1422+G1422,"")</f>
        <v>1494</v>
      </c>
      <c r="M1422" s="12" t="n">
        <f aca="false">IF(COUNT(E1422,H1422)=2,E1422+H1422,"")</f>
        <v>982</v>
      </c>
    </row>
    <row r="1423" customFormat="false" ht="15" hidden="false" customHeight="false" outlineLevel="0" collapsed="false">
      <c r="A1423" s="7" t="s">
        <v>2455</v>
      </c>
      <c r="B1423" s="7" t="s">
        <v>113</v>
      </c>
      <c r="C1423" s="8" t="s">
        <v>2482</v>
      </c>
      <c r="D1423" s="9" t="str">
        <f aca="false">A1423&amp;"|"&amp;B1423</f>
        <v>Mississippi|Franklin County</v>
      </c>
      <c r="E1423" s="10" t="n">
        <v>706</v>
      </c>
      <c r="F1423" s="10" t="n">
        <v>1162</v>
      </c>
      <c r="G1423" s="10" t="n">
        <v>121</v>
      </c>
      <c r="H1423" s="10" t="n">
        <v>22</v>
      </c>
      <c r="I1423" s="10" t="n">
        <v>512</v>
      </c>
      <c r="J1423" s="10" t="n">
        <v>45618</v>
      </c>
      <c r="K1423" s="11" t="n">
        <v>7655</v>
      </c>
      <c r="L1423" s="12" t="n">
        <f aca="false">IF(COUNT(F1423,G1423)=2,F1423+G1423,"")</f>
        <v>1283</v>
      </c>
      <c r="M1423" s="12" t="n">
        <f aca="false">IF(COUNT(E1423,H1423)=2,E1423+H1423,"")</f>
        <v>728</v>
      </c>
    </row>
    <row r="1424" customFormat="false" ht="15" hidden="false" customHeight="false" outlineLevel="0" collapsed="false">
      <c r="A1424" s="7" t="s">
        <v>2455</v>
      </c>
      <c r="B1424" s="7" t="s">
        <v>2483</v>
      </c>
      <c r="C1424" s="8" t="s">
        <v>2484</v>
      </c>
      <c r="D1424" s="9" t="str">
        <f aca="false">A1424&amp;"|"&amp;B1424</f>
        <v>Mississippi|George County</v>
      </c>
      <c r="E1424" s="10" t="n">
        <v>868</v>
      </c>
      <c r="F1424" s="10" t="n">
        <v>1283</v>
      </c>
      <c r="G1424" s="10" t="n">
        <v>148</v>
      </c>
      <c r="H1424" s="10" t="n">
        <v>22</v>
      </c>
      <c r="I1424" s="10" t="n">
        <v>502</v>
      </c>
      <c r="J1424" s="10" t="n">
        <v>54822</v>
      </c>
      <c r="K1424" s="11" t="n">
        <v>24870</v>
      </c>
      <c r="L1424" s="12" t="n">
        <f aca="false">IF(COUNT(F1424,G1424)=2,F1424+G1424,"")</f>
        <v>1431</v>
      </c>
      <c r="M1424" s="12" t="n">
        <f aca="false">IF(COUNT(E1424,H1424)=2,E1424+H1424,"")</f>
        <v>890</v>
      </c>
    </row>
    <row r="1425" customFormat="false" ht="15" hidden="false" customHeight="false" outlineLevel="0" collapsed="false">
      <c r="A1425" s="7" t="s">
        <v>2455</v>
      </c>
      <c r="B1425" s="7" t="s">
        <v>117</v>
      </c>
      <c r="C1425" s="8" t="s">
        <v>2485</v>
      </c>
      <c r="D1425" s="9" t="str">
        <f aca="false">A1425&amp;"|"&amp;B1425</f>
        <v>Mississippi|Greene County</v>
      </c>
      <c r="E1425" s="10" t="n">
        <v>811</v>
      </c>
      <c r="F1425" s="10" t="n">
        <v>996</v>
      </c>
      <c r="G1425" s="10" t="n">
        <v>139</v>
      </c>
      <c r="H1425" s="10" t="n">
        <v>22</v>
      </c>
      <c r="I1425" s="10" t="n">
        <v>509</v>
      </c>
      <c r="J1425" s="10" t="n">
        <v>55838</v>
      </c>
      <c r="K1425" s="11" t="n">
        <v>13595</v>
      </c>
      <c r="L1425" s="12" t="n">
        <f aca="false">IF(COUNT(F1425,G1425)=2,F1425+G1425,"")</f>
        <v>1135</v>
      </c>
      <c r="M1425" s="12" t="n">
        <f aca="false">IF(COUNT(E1425,H1425)=2,E1425+H1425,"")</f>
        <v>833</v>
      </c>
    </row>
    <row r="1426" customFormat="false" ht="15" hidden="false" customHeight="false" outlineLevel="0" collapsed="false">
      <c r="A1426" s="7" t="s">
        <v>2455</v>
      </c>
      <c r="B1426" s="7" t="s">
        <v>2486</v>
      </c>
      <c r="C1426" s="8" t="s">
        <v>2487</v>
      </c>
      <c r="D1426" s="9" t="str">
        <f aca="false">A1426&amp;"|"&amp;B1426</f>
        <v>Mississippi|Grenada County</v>
      </c>
      <c r="E1426" s="10" t="n">
        <v>823</v>
      </c>
      <c r="F1426" s="10" t="n">
        <v>1107</v>
      </c>
      <c r="G1426" s="10" t="n">
        <v>141</v>
      </c>
      <c r="H1426" s="10" t="n">
        <v>22</v>
      </c>
      <c r="I1426" s="10" t="n">
        <v>505</v>
      </c>
      <c r="J1426" s="10" t="n">
        <v>47998</v>
      </c>
      <c r="K1426" s="11" t="n">
        <v>21342</v>
      </c>
      <c r="L1426" s="12" t="n">
        <f aca="false">IF(COUNT(F1426,G1426)=2,F1426+G1426,"")</f>
        <v>1248</v>
      </c>
      <c r="M1426" s="12" t="n">
        <f aca="false">IF(COUNT(E1426,H1426)=2,E1426+H1426,"")</f>
        <v>845</v>
      </c>
    </row>
    <row r="1427" customFormat="false" ht="15" hidden="false" customHeight="false" outlineLevel="0" collapsed="false">
      <c r="A1427" s="7" t="s">
        <v>2455</v>
      </c>
      <c r="B1427" s="7" t="s">
        <v>915</v>
      </c>
      <c r="C1427" s="8" t="s">
        <v>2488</v>
      </c>
      <c r="D1427" s="9" t="str">
        <f aca="false">A1427&amp;"|"&amp;B1427</f>
        <v>Mississippi|Hancock County</v>
      </c>
      <c r="E1427" s="10" t="n">
        <v>999</v>
      </c>
      <c r="F1427" s="10" t="n">
        <v>1468</v>
      </c>
      <c r="G1427" s="10" t="n">
        <v>171</v>
      </c>
      <c r="H1427" s="10" t="n">
        <v>22</v>
      </c>
      <c r="I1427" s="10" t="n">
        <v>647</v>
      </c>
      <c r="J1427" s="10" t="n">
        <v>67728</v>
      </c>
      <c r="K1427" s="11" t="n">
        <v>46057</v>
      </c>
      <c r="L1427" s="12" t="n">
        <f aca="false">IF(COUNT(F1427,G1427)=2,F1427+G1427,"")</f>
        <v>1639</v>
      </c>
      <c r="M1427" s="12" t="n">
        <f aca="false">IF(COUNT(E1427,H1427)=2,E1427+H1427,"")</f>
        <v>1021</v>
      </c>
    </row>
    <row r="1428" customFormat="false" ht="15" hidden="false" customHeight="false" outlineLevel="0" collapsed="false">
      <c r="A1428" s="7" t="s">
        <v>2455</v>
      </c>
      <c r="B1428" s="7" t="s">
        <v>1349</v>
      </c>
      <c r="C1428" s="8" t="s">
        <v>2489</v>
      </c>
      <c r="D1428" s="9" t="str">
        <f aca="false">A1428&amp;"|"&amp;B1428</f>
        <v>Mississippi|Harrison County</v>
      </c>
      <c r="E1428" s="10" t="n">
        <v>1074</v>
      </c>
      <c r="F1428" s="10" t="n">
        <v>1443</v>
      </c>
      <c r="G1428" s="10" t="n">
        <v>183</v>
      </c>
      <c r="H1428" s="10" t="n">
        <v>22</v>
      </c>
      <c r="I1428" s="10" t="n">
        <v>641</v>
      </c>
      <c r="J1428" s="10" t="n">
        <v>57233</v>
      </c>
      <c r="K1428" s="11" t="n">
        <v>209443</v>
      </c>
      <c r="L1428" s="12" t="n">
        <f aca="false">IF(COUNT(F1428,G1428)=2,F1428+G1428,"")</f>
        <v>1626</v>
      </c>
      <c r="M1428" s="12" t="n">
        <f aca="false">IF(COUNT(E1428,H1428)=2,E1428+H1428,"")</f>
        <v>1096</v>
      </c>
    </row>
    <row r="1429" customFormat="false" ht="15" hidden="false" customHeight="false" outlineLevel="0" collapsed="false">
      <c r="A1429" s="7" t="s">
        <v>2455</v>
      </c>
      <c r="B1429" s="7" t="s">
        <v>2490</v>
      </c>
      <c r="C1429" s="8" t="s">
        <v>2491</v>
      </c>
      <c r="D1429" s="9" t="str">
        <f aca="false">A1429&amp;"|"&amp;B1429</f>
        <v>Mississippi|Hinds County</v>
      </c>
      <c r="E1429" s="10" t="n">
        <v>1032</v>
      </c>
      <c r="F1429" s="10" t="n">
        <v>1316</v>
      </c>
      <c r="G1429" s="10" t="n">
        <v>176</v>
      </c>
      <c r="H1429" s="10" t="n">
        <v>22</v>
      </c>
      <c r="I1429" s="10" t="n">
        <v>639</v>
      </c>
      <c r="J1429" s="10" t="n">
        <v>49966</v>
      </c>
      <c r="K1429" s="11" t="n">
        <v>222494</v>
      </c>
      <c r="L1429" s="12" t="n">
        <f aca="false">IF(COUNT(F1429,G1429)=2,F1429+G1429,"")</f>
        <v>1492</v>
      </c>
      <c r="M1429" s="12" t="n">
        <f aca="false">IF(COUNT(E1429,H1429)=2,E1429+H1429,"")</f>
        <v>1054</v>
      </c>
    </row>
    <row r="1430" customFormat="false" ht="15" hidden="false" customHeight="false" outlineLevel="0" collapsed="false">
      <c r="A1430" s="7" t="s">
        <v>2455</v>
      </c>
      <c r="B1430" s="7" t="s">
        <v>729</v>
      </c>
      <c r="C1430" s="8" t="s">
        <v>2492</v>
      </c>
      <c r="D1430" s="9" t="str">
        <f aca="false">A1430&amp;"|"&amp;B1430</f>
        <v>Mississippi|Holmes County</v>
      </c>
      <c r="E1430" s="10" t="n">
        <v>589</v>
      </c>
      <c r="F1430" s="10" t="n">
        <v>924</v>
      </c>
      <c r="G1430" s="10" t="n">
        <v>111</v>
      </c>
      <c r="H1430" s="10" t="n">
        <v>22</v>
      </c>
      <c r="I1430" s="10" t="n">
        <v>670</v>
      </c>
      <c r="J1430" s="10" t="n">
        <v>29434</v>
      </c>
      <c r="K1430" s="11" t="n">
        <v>16491</v>
      </c>
      <c r="L1430" s="12" t="n">
        <f aca="false">IF(COUNT(F1430,G1430)=2,F1430+G1430,"")</f>
        <v>1035</v>
      </c>
      <c r="M1430" s="12" t="n">
        <f aca="false">IF(COUNT(E1430,H1430)=2,E1430+H1430,"")</f>
        <v>611</v>
      </c>
    </row>
    <row r="1431" customFormat="false" ht="15" hidden="false" customHeight="false" outlineLevel="0" collapsed="false">
      <c r="A1431" s="7" t="s">
        <v>2455</v>
      </c>
      <c r="B1431" s="7" t="s">
        <v>2493</v>
      </c>
      <c r="C1431" s="8" t="s">
        <v>2494</v>
      </c>
      <c r="D1431" s="9" t="str">
        <f aca="false">A1431&amp;"|"&amp;B1431</f>
        <v>Mississippi|Humphreys County</v>
      </c>
      <c r="E1431" s="10" t="n">
        <v>643</v>
      </c>
      <c r="F1431" s="10" t="n">
        <v>1192</v>
      </c>
      <c r="G1431" s="10" t="n">
        <v>111</v>
      </c>
      <c r="H1431" s="10" t="n">
        <v>22</v>
      </c>
      <c r="I1431" s="10" t="n">
        <v>513</v>
      </c>
      <c r="J1431" s="10" t="n">
        <v>32976</v>
      </c>
      <c r="K1431" s="11" t="n">
        <v>7570</v>
      </c>
      <c r="L1431" s="12" t="n">
        <f aca="false">IF(COUNT(F1431,G1431)=2,F1431+G1431,"")</f>
        <v>1303</v>
      </c>
      <c r="M1431" s="12" t="n">
        <f aca="false">IF(COUNT(E1431,H1431)=2,E1431+H1431,"")</f>
        <v>665</v>
      </c>
    </row>
    <row r="1432" customFormat="false" ht="15" hidden="false" customHeight="false" outlineLevel="0" collapsed="false">
      <c r="A1432" s="7" t="s">
        <v>2455</v>
      </c>
      <c r="B1432" s="7" t="s">
        <v>2495</v>
      </c>
      <c r="C1432" s="8" t="s">
        <v>2496</v>
      </c>
      <c r="D1432" s="9" t="str">
        <f aca="false">A1432&amp;"|"&amp;B1432</f>
        <v>Mississippi|Issaquena County</v>
      </c>
      <c r="E1432" s="10" t="n">
        <v>253</v>
      </c>
      <c r="F1432" s="10" t="n">
        <v>1821</v>
      </c>
      <c r="G1432" s="10" t="n">
        <v>111</v>
      </c>
      <c r="H1432" s="10" t="n">
        <v>22</v>
      </c>
      <c r="I1432" s="10" t="n">
        <v>516</v>
      </c>
      <c r="J1432" s="10" t="n">
        <v>29271</v>
      </c>
      <c r="K1432" s="11" t="n">
        <v>1095</v>
      </c>
      <c r="L1432" s="12" t="n">
        <f aca="false">IF(COUNT(F1432,G1432)=2,F1432+G1432,"")</f>
        <v>1932</v>
      </c>
      <c r="M1432" s="12" t="n">
        <f aca="false">IF(COUNT(E1432,H1432)=2,E1432+H1432,"")</f>
        <v>275</v>
      </c>
    </row>
    <row r="1433" customFormat="false" ht="15" hidden="false" customHeight="false" outlineLevel="0" collapsed="false">
      <c r="A1433" s="7" t="s">
        <v>2455</v>
      </c>
      <c r="B1433" s="7" t="s">
        <v>2497</v>
      </c>
      <c r="C1433" s="8" t="s">
        <v>2498</v>
      </c>
      <c r="D1433" s="9" t="str">
        <f aca="false">A1433&amp;"|"&amp;B1433</f>
        <v>Mississippi|Itawamba County</v>
      </c>
      <c r="E1433" s="10" t="n">
        <v>832</v>
      </c>
      <c r="F1433" s="10" t="n">
        <v>1066</v>
      </c>
      <c r="G1433" s="10" t="n">
        <v>142</v>
      </c>
      <c r="H1433" s="10" t="n">
        <v>22</v>
      </c>
      <c r="I1433" s="10" t="n">
        <v>505</v>
      </c>
      <c r="J1433" s="10" t="n">
        <v>59508</v>
      </c>
      <c r="K1433" s="11" t="n">
        <v>23942</v>
      </c>
      <c r="L1433" s="12" t="n">
        <f aca="false">IF(COUNT(F1433,G1433)=2,F1433+G1433,"")</f>
        <v>1208</v>
      </c>
      <c r="M1433" s="12" t="n">
        <f aca="false">IF(COUNT(E1433,H1433)=2,E1433+H1433,"")</f>
        <v>854</v>
      </c>
    </row>
    <row r="1434" customFormat="false" ht="15" hidden="false" customHeight="false" outlineLevel="0" collapsed="false">
      <c r="A1434" s="7" t="s">
        <v>2455</v>
      </c>
      <c r="B1434" s="7" t="s">
        <v>125</v>
      </c>
      <c r="C1434" s="8" t="s">
        <v>2499</v>
      </c>
      <c r="D1434" s="9" t="str">
        <f aca="false">A1434&amp;"|"&amp;B1434</f>
        <v>Mississippi|Jackson County</v>
      </c>
      <c r="E1434" s="10" t="n">
        <v>1087</v>
      </c>
      <c r="F1434" s="10" t="n">
        <v>1465</v>
      </c>
      <c r="G1434" s="10" t="n">
        <v>186</v>
      </c>
      <c r="H1434" s="10" t="n">
        <v>22</v>
      </c>
      <c r="I1434" s="10" t="n">
        <v>643</v>
      </c>
      <c r="J1434" s="10" t="n">
        <v>64756</v>
      </c>
      <c r="K1434" s="11" t="n">
        <v>144437</v>
      </c>
      <c r="L1434" s="12" t="n">
        <f aca="false">IF(COUNT(F1434,G1434)=2,F1434+G1434,"")</f>
        <v>1651</v>
      </c>
      <c r="M1434" s="12" t="n">
        <f aca="false">IF(COUNT(E1434,H1434)=2,E1434+H1434,"")</f>
        <v>1109</v>
      </c>
    </row>
    <row r="1435" customFormat="false" ht="15" hidden="false" customHeight="false" outlineLevel="0" collapsed="false">
      <c r="A1435" s="7" t="s">
        <v>2455</v>
      </c>
      <c r="B1435" s="7" t="s">
        <v>930</v>
      </c>
      <c r="C1435" s="8" t="s">
        <v>2500</v>
      </c>
      <c r="D1435" s="9" t="str">
        <f aca="false">A1435&amp;"|"&amp;B1435</f>
        <v>Mississippi|Jasper County</v>
      </c>
      <c r="E1435" s="10" t="n">
        <v>809</v>
      </c>
      <c r="F1435" s="10" t="n">
        <v>1276</v>
      </c>
      <c r="G1435" s="10" t="n">
        <v>138</v>
      </c>
      <c r="H1435" s="10" t="n">
        <v>22</v>
      </c>
      <c r="I1435" s="10" t="n">
        <v>503</v>
      </c>
      <c r="J1435" s="10" t="n">
        <v>47157</v>
      </c>
      <c r="K1435" s="11" t="n">
        <v>16211</v>
      </c>
      <c r="L1435" s="12" t="n">
        <f aca="false">IF(COUNT(F1435,G1435)=2,F1435+G1435,"")</f>
        <v>1414</v>
      </c>
      <c r="M1435" s="12" t="n">
        <f aca="false">IF(COUNT(E1435,H1435)=2,E1435+H1435,"")</f>
        <v>831</v>
      </c>
    </row>
    <row r="1436" customFormat="false" ht="15" hidden="false" customHeight="false" outlineLevel="0" collapsed="false">
      <c r="A1436" s="7" t="s">
        <v>2455</v>
      </c>
      <c r="B1436" s="7" t="s">
        <v>127</v>
      </c>
      <c r="C1436" s="8" t="s">
        <v>2501</v>
      </c>
      <c r="D1436" s="9" t="str">
        <f aca="false">A1436&amp;"|"&amp;B1436</f>
        <v>Mississippi|Jefferson County</v>
      </c>
      <c r="E1436" s="10" t="n">
        <v>444</v>
      </c>
      <c r="F1436" s="10" t="n">
        <v>1024</v>
      </c>
      <c r="G1436" s="10" t="n">
        <v>111</v>
      </c>
      <c r="H1436" s="10" t="n">
        <v>22</v>
      </c>
      <c r="I1436" s="10" t="n">
        <v>513</v>
      </c>
      <c r="J1436" s="10" t="n">
        <v>36207</v>
      </c>
      <c r="K1436" s="11" t="n">
        <v>7127</v>
      </c>
      <c r="L1436" s="12" t="n">
        <f aca="false">IF(COUNT(F1436,G1436)=2,F1436+G1436,"")</f>
        <v>1135</v>
      </c>
      <c r="M1436" s="12" t="n">
        <f aca="false">IF(COUNT(E1436,H1436)=2,E1436+H1436,"")</f>
        <v>466</v>
      </c>
    </row>
    <row r="1437" customFormat="false" ht="15" hidden="false" customHeight="false" outlineLevel="0" collapsed="false">
      <c r="A1437" s="7" t="s">
        <v>2455</v>
      </c>
      <c r="B1437" s="7" t="s">
        <v>2502</v>
      </c>
      <c r="C1437" s="8" t="s">
        <v>2503</v>
      </c>
      <c r="D1437" s="9" t="str">
        <f aca="false">A1437&amp;"|"&amp;B1437</f>
        <v>Mississippi|Jefferson Davis County</v>
      </c>
      <c r="E1437" s="10" t="n">
        <v>695</v>
      </c>
      <c r="F1437" s="10" t="n">
        <v>1086</v>
      </c>
      <c r="G1437" s="10" t="n">
        <v>119</v>
      </c>
      <c r="H1437" s="10" t="n">
        <v>22</v>
      </c>
      <c r="I1437" s="10" t="n">
        <v>509</v>
      </c>
      <c r="J1437" s="10" t="n">
        <v>37183</v>
      </c>
      <c r="K1437" s="11" t="n">
        <v>11183</v>
      </c>
      <c r="L1437" s="12" t="n">
        <f aca="false">IF(COUNT(F1437,G1437)=2,F1437+G1437,"")</f>
        <v>1205</v>
      </c>
      <c r="M1437" s="12" t="n">
        <f aca="false">IF(COUNT(E1437,H1437)=2,E1437+H1437,"")</f>
        <v>717</v>
      </c>
    </row>
    <row r="1438" customFormat="false" ht="15" hidden="false" customHeight="false" outlineLevel="0" collapsed="false">
      <c r="A1438" s="7" t="s">
        <v>2455</v>
      </c>
      <c r="B1438" s="7" t="s">
        <v>938</v>
      </c>
      <c r="C1438" s="8" t="s">
        <v>2504</v>
      </c>
      <c r="D1438" s="9" t="str">
        <f aca="false">A1438&amp;"|"&amp;B1438</f>
        <v>Mississippi|Jones County</v>
      </c>
      <c r="E1438" s="10" t="n">
        <v>810</v>
      </c>
      <c r="F1438" s="10" t="n">
        <v>1227</v>
      </c>
      <c r="G1438" s="10" t="n">
        <v>138</v>
      </c>
      <c r="H1438" s="10" t="n">
        <v>22</v>
      </c>
      <c r="I1438" s="10" t="n">
        <v>504</v>
      </c>
      <c r="J1438" s="10" t="n">
        <v>51143</v>
      </c>
      <c r="K1438" s="11" t="n">
        <v>66839</v>
      </c>
      <c r="L1438" s="12" t="n">
        <f aca="false">IF(COUNT(F1438,G1438)=2,F1438+G1438,"")</f>
        <v>1365</v>
      </c>
      <c r="M1438" s="12" t="n">
        <f aca="false">IF(COUNT(E1438,H1438)=2,E1438+H1438,"")</f>
        <v>832</v>
      </c>
    </row>
    <row r="1439" customFormat="false" ht="15" hidden="false" customHeight="false" outlineLevel="0" collapsed="false">
      <c r="A1439" s="7" t="s">
        <v>2455</v>
      </c>
      <c r="B1439" s="7" t="s">
        <v>2505</v>
      </c>
      <c r="C1439" s="8" t="s">
        <v>2506</v>
      </c>
      <c r="D1439" s="9" t="str">
        <f aca="false">A1439&amp;"|"&amp;B1439</f>
        <v>Mississippi|Kemper County</v>
      </c>
      <c r="E1439" s="10" t="n">
        <v>470</v>
      </c>
      <c r="F1439" s="10" t="n">
        <v>1093</v>
      </c>
      <c r="G1439" s="10" t="n">
        <v>111</v>
      </c>
      <c r="H1439" s="10" t="n">
        <v>22</v>
      </c>
      <c r="I1439" s="10" t="n">
        <v>516</v>
      </c>
      <c r="J1439" s="10" t="n">
        <v>43595</v>
      </c>
      <c r="K1439" s="11" t="n">
        <v>8855</v>
      </c>
      <c r="L1439" s="12" t="n">
        <f aca="false">IF(COUNT(F1439,G1439)=2,F1439+G1439,"")</f>
        <v>1204</v>
      </c>
      <c r="M1439" s="12" t="n">
        <f aca="false">IF(COUNT(E1439,H1439)=2,E1439+H1439,"")</f>
        <v>492</v>
      </c>
    </row>
    <row r="1440" customFormat="false" ht="15" hidden="false" customHeight="false" outlineLevel="0" collapsed="false">
      <c r="A1440" s="7" t="s">
        <v>2455</v>
      </c>
      <c r="B1440" s="7" t="s">
        <v>346</v>
      </c>
      <c r="C1440" s="8" t="s">
        <v>2507</v>
      </c>
      <c r="D1440" s="9" t="str">
        <f aca="false">A1440&amp;"|"&amp;B1440</f>
        <v>Mississippi|Lafayette County</v>
      </c>
      <c r="E1440" s="10" t="n">
        <v>1091</v>
      </c>
      <c r="F1440" s="10" t="n">
        <v>1652</v>
      </c>
      <c r="G1440" s="10" t="n">
        <v>186</v>
      </c>
      <c r="H1440" s="10" t="n">
        <v>22</v>
      </c>
      <c r="I1440" s="10" t="n">
        <v>477</v>
      </c>
      <c r="J1440" s="10" t="n">
        <v>64334</v>
      </c>
      <c r="K1440" s="11" t="n">
        <v>56920</v>
      </c>
      <c r="L1440" s="12" t="n">
        <f aca="false">IF(COUNT(F1440,G1440)=2,F1440+G1440,"")</f>
        <v>1838</v>
      </c>
      <c r="M1440" s="12" t="n">
        <f aca="false">IF(COUNT(E1440,H1440)=2,E1440+H1440,"")</f>
        <v>1113</v>
      </c>
    </row>
    <row r="1441" customFormat="false" ht="15" hidden="false" customHeight="false" outlineLevel="0" collapsed="false">
      <c r="A1441" s="7" t="s">
        <v>2455</v>
      </c>
      <c r="B1441" s="7" t="s">
        <v>129</v>
      </c>
      <c r="C1441" s="8" t="s">
        <v>2508</v>
      </c>
      <c r="D1441" s="9" t="str">
        <f aca="false">A1441&amp;"|"&amp;B1441</f>
        <v>Mississippi|Lamar County</v>
      </c>
      <c r="E1441" s="10" t="n">
        <v>1061</v>
      </c>
      <c r="F1441" s="10" t="n">
        <v>1499</v>
      </c>
      <c r="G1441" s="10" t="n">
        <v>181</v>
      </c>
      <c r="H1441" s="10" t="n">
        <v>22</v>
      </c>
      <c r="I1441" s="10" t="n">
        <v>632</v>
      </c>
      <c r="J1441" s="10" t="n">
        <v>69106</v>
      </c>
      <c r="K1441" s="11" t="n">
        <v>65081</v>
      </c>
      <c r="L1441" s="12" t="n">
        <f aca="false">IF(COUNT(F1441,G1441)=2,F1441+G1441,"")</f>
        <v>1680</v>
      </c>
      <c r="M1441" s="12" t="n">
        <f aca="false">IF(COUNT(E1441,H1441)=2,E1441+H1441,"")</f>
        <v>1083</v>
      </c>
    </row>
    <row r="1442" customFormat="false" ht="15" hidden="false" customHeight="false" outlineLevel="0" collapsed="false">
      <c r="A1442" s="7" t="s">
        <v>2455</v>
      </c>
      <c r="B1442" s="7" t="s">
        <v>131</v>
      </c>
      <c r="C1442" s="8" t="s">
        <v>2509</v>
      </c>
      <c r="D1442" s="9" t="str">
        <f aca="false">A1442&amp;"|"&amp;B1442</f>
        <v>Mississippi|Lauderdale County</v>
      </c>
      <c r="E1442" s="10" t="n">
        <v>897</v>
      </c>
      <c r="F1442" s="10" t="n">
        <v>1232</v>
      </c>
      <c r="G1442" s="10" t="n">
        <v>153</v>
      </c>
      <c r="H1442" s="10" t="n">
        <v>22</v>
      </c>
      <c r="I1442" s="10" t="n">
        <v>497</v>
      </c>
      <c r="J1442" s="10" t="n">
        <v>50033</v>
      </c>
      <c r="K1442" s="11" t="n">
        <v>71984</v>
      </c>
      <c r="L1442" s="12" t="n">
        <f aca="false">IF(COUNT(F1442,G1442)=2,F1442+G1442,"")</f>
        <v>1385</v>
      </c>
      <c r="M1442" s="12" t="n">
        <f aca="false">IF(COUNT(E1442,H1442)=2,E1442+H1442,"")</f>
        <v>919</v>
      </c>
    </row>
    <row r="1443" customFormat="false" ht="15" hidden="false" customHeight="false" outlineLevel="0" collapsed="false">
      <c r="A1443" s="7" t="s">
        <v>2455</v>
      </c>
      <c r="B1443" s="7" t="s">
        <v>133</v>
      </c>
      <c r="C1443" s="8" t="s">
        <v>2510</v>
      </c>
      <c r="D1443" s="9" t="str">
        <f aca="false">A1443&amp;"|"&amp;B1443</f>
        <v>Mississippi|Lawrence County</v>
      </c>
      <c r="E1443" s="10" t="n">
        <v>835</v>
      </c>
      <c r="F1443" s="10" t="n">
        <v>1108</v>
      </c>
      <c r="G1443" s="10" t="n">
        <v>143</v>
      </c>
      <c r="H1443" s="10" t="n">
        <v>22</v>
      </c>
      <c r="I1443" s="10" t="n">
        <v>501</v>
      </c>
      <c r="J1443" s="10" t="n">
        <v>43368</v>
      </c>
      <c r="K1443" s="11" t="n">
        <v>11883</v>
      </c>
      <c r="L1443" s="12" t="n">
        <f aca="false">IF(COUNT(F1443,G1443)=2,F1443+G1443,"")</f>
        <v>1251</v>
      </c>
      <c r="M1443" s="12" t="n">
        <f aca="false">IF(COUNT(E1443,H1443)=2,E1443+H1443,"")</f>
        <v>857</v>
      </c>
    </row>
    <row r="1444" customFormat="false" ht="15" hidden="false" customHeight="false" outlineLevel="0" collapsed="false">
      <c r="A1444" s="7" t="s">
        <v>2455</v>
      </c>
      <c r="B1444" s="7" t="s">
        <v>2511</v>
      </c>
      <c r="C1444" s="8" t="s">
        <v>2512</v>
      </c>
      <c r="D1444" s="9" t="str">
        <f aca="false">A1444&amp;"|"&amp;B1444</f>
        <v>Mississippi|Leake County</v>
      </c>
      <c r="E1444" s="10" t="n">
        <v>757</v>
      </c>
      <c r="F1444" s="10" t="n">
        <v>1234</v>
      </c>
      <c r="G1444" s="10" t="n">
        <v>129</v>
      </c>
      <c r="H1444" s="10" t="n">
        <v>22</v>
      </c>
      <c r="I1444" s="10" t="n">
        <v>509</v>
      </c>
      <c r="J1444" s="10" t="n">
        <v>48418</v>
      </c>
      <c r="K1444" s="11" t="n">
        <v>21288</v>
      </c>
      <c r="L1444" s="12" t="n">
        <f aca="false">IF(COUNT(F1444,G1444)=2,F1444+G1444,"")</f>
        <v>1363</v>
      </c>
      <c r="M1444" s="12" t="n">
        <f aca="false">IF(COUNT(E1444,H1444)=2,E1444+H1444,"")</f>
        <v>779</v>
      </c>
    </row>
    <row r="1445" customFormat="false" ht="15" hidden="false" customHeight="false" outlineLevel="0" collapsed="false">
      <c r="A1445" s="7" t="s">
        <v>2455</v>
      </c>
      <c r="B1445" s="7" t="s">
        <v>135</v>
      </c>
      <c r="C1445" s="8" t="s">
        <v>2513</v>
      </c>
      <c r="D1445" s="9" t="str">
        <f aca="false">A1445&amp;"|"&amp;B1445</f>
        <v>Mississippi|Lee County</v>
      </c>
      <c r="E1445" s="10" t="n">
        <v>929</v>
      </c>
      <c r="F1445" s="10" t="n">
        <v>1318</v>
      </c>
      <c r="G1445" s="10" t="n">
        <v>159</v>
      </c>
      <c r="H1445" s="10" t="n">
        <v>22</v>
      </c>
      <c r="I1445" s="10" t="n">
        <v>495</v>
      </c>
      <c r="J1445" s="10" t="n">
        <v>67144</v>
      </c>
      <c r="K1445" s="11" t="n">
        <v>83138</v>
      </c>
      <c r="L1445" s="12" t="n">
        <f aca="false">IF(COUNT(F1445,G1445)=2,F1445+G1445,"")</f>
        <v>1477</v>
      </c>
      <c r="M1445" s="12" t="n">
        <f aca="false">IF(COUNT(E1445,H1445)=2,E1445+H1445,"")</f>
        <v>951</v>
      </c>
    </row>
    <row r="1446" customFormat="false" ht="15" hidden="false" customHeight="false" outlineLevel="0" collapsed="false">
      <c r="A1446" s="7" t="s">
        <v>2455</v>
      </c>
      <c r="B1446" s="7" t="s">
        <v>2514</v>
      </c>
      <c r="C1446" s="8" t="s">
        <v>2515</v>
      </c>
      <c r="D1446" s="9" t="str">
        <f aca="false">A1446&amp;"|"&amp;B1446</f>
        <v>Mississippi|Leflore County</v>
      </c>
      <c r="E1446" s="10" t="n">
        <v>701</v>
      </c>
      <c r="F1446" s="10" t="n">
        <v>1152</v>
      </c>
      <c r="G1446" s="10" t="n">
        <v>120</v>
      </c>
      <c r="H1446" s="10" t="n">
        <v>22</v>
      </c>
      <c r="I1446" s="10" t="n">
        <v>508</v>
      </c>
      <c r="J1446" s="10" t="n">
        <v>33188</v>
      </c>
      <c r="K1446" s="11" t="n">
        <v>27432</v>
      </c>
      <c r="L1446" s="12" t="n">
        <f aca="false">IF(COUNT(F1446,G1446)=2,F1446+G1446,"")</f>
        <v>1272</v>
      </c>
      <c r="M1446" s="12" t="n">
        <f aca="false">IF(COUNT(E1446,H1446)=2,E1446+H1446,"")</f>
        <v>723</v>
      </c>
    </row>
    <row r="1447" customFormat="false" ht="15" hidden="false" customHeight="false" outlineLevel="0" collapsed="false">
      <c r="A1447" s="7" t="s">
        <v>2455</v>
      </c>
      <c r="B1447" s="7" t="s">
        <v>350</v>
      </c>
      <c r="C1447" s="8" t="s">
        <v>2516</v>
      </c>
      <c r="D1447" s="9" t="str">
        <f aca="false">A1447&amp;"|"&amp;B1447</f>
        <v>Mississippi|Lincoln County</v>
      </c>
      <c r="E1447" s="10" t="n">
        <v>754</v>
      </c>
      <c r="F1447" s="10" t="n">
        <v>1234</v>
      </c>
      <c r="G1447" s="10" t="n">
        <v>129</v>
      </c>
      <c r="H1447" s="10" t="n">
        <v>22</v>
      </c>
      <c r="I1447" s="10" t="n">
        <v>503</v>
      </c>
      <c r="J1447" s="10" t="n">
        <v>48316</v>
      </c>
      <c r="K1447" s="11" t="n">
        <v>34830</v>
      </c>
      <c r="L1447" s="12" t="n">
        <f aca="false">IF(COUNT(F1447,G1447)=2,F1447+G1447,"")</f>
        <v>1363</v>
      </c>
      <c r="M1447" s="12" t="n">
        <f aca="false">IF(COUNT(E1447,H1447)=2,E1447+H1447,"")</f>
        <v>776</v>
      </c>
    </row>
    <row r="1448" customFormat="false" ht="15" hidden="false" customHeight="false" outlineLevel="0" collapsed="false">
      <c r="A1448" s="7" t="s">
        <v>2455</v>
      </c>
      <c r="B1448" s="7" t="s">
        <v>139</v>
      </c>
      <c r="C1448" s="8" t="s">
        <v>2517</v>
      </c>
      <c r="D1448" s="9" t="str">
        <f aca="false">A1448&amp;"|"&amp;B1448</f>
        <v>Mississippi|Lowndes County</v>
      </c>
      <c r="E1448" s="10" t="n">
        <v>909</v>
      </c>
      <c r="F1448" s="10" t="n">
        <v>1253</v>
      </c>
      <c r="G1448" s="10" t="n">
        <v>155</v>
      </c>
      <c r="H1448" s="10" t="n">
        <v>22</v>
      </c>
      <c r="I1448" s="10" t="n">
        <v>490</v>
      </c>
      <c r="J1448" s="10" t="n">
        <v>54460</v>
      </c>
      <c r="K1448" s="11" t="n">
        <v>58187</v>
      </c>
      <c r="L1448" s="12" t="n">
        <f aca="false">IF(COUNT(F1448,G1448)=2,F1448+G1448,"")</f>
        <v>1408</v>
      </c>
      <c r="M1448" s="12" t="n">
        <f aca="false">IF(COUNT(E1448,H1448)=2,E1448+H1448,"")</f>
        <v>931</v>
      </c>
    </row>
    <row r="1449" customFormat="false" ht="15" hidden="false" customHeight="false" outlineLevel="0" collapsed="false">
      <c r="A1449" s="7" t="s">
        <v>2455</v>
      </c>
      <c r="B1449" s="7" t="s">
        <v>143</v>
      </c>
      <c r="C1449" s="8" t="s">
        <v>2518</v>
      </c>
      <c r="D1449" s="9" t="str">
        <f aca="false">A1449&amp;"|"&amp;B1449</f>
        <v>Mississippi|Madison County</v>
      </c>
      <c r="E1449" s="10" t="n">
        <v>1097</v>
      </c>
      <c r="F1449" s="10" t="n">
        <v>1779</v>
      </c>
      <c r="G1449" s="10" t="n">
        <v>187</v>
      </c>
      <c r="H1449" s="10" t="n">
        <v>22</v>
      </c>
      <c r="I1449" s="10" t="n">
        <v>628</v>
      </c>
      <c r="J1449" s="10" t="n">
        <v>78794</v>
      </c>
      <c r="K1449" s="11" t="n">
        <v>110303</v>
      </c>
      <c r="L1449" s="12" t="n">
        <f aca="false">IF(COUNT(F1449,G1449)=2,F1449+G1449,"")</f>
        <v>1966</v>
      </c>
      <c r="M1449" s="12" t="n">
        <f aca="false">IF(COUNT(E1449,H1449)=2,E1449+H1449,"")</f>
        <v>1119</v>
      </c>
    </row>
    <row r="1450" customFormat="false" ht="15" hidden="false" customHeight="false" outlineLevel="0" collapsed="false">
      <c r="A1450" s="7" t="s">
        <v>2455</v>
      </c>
      <c r="B1450" s="7" t="s">
        <v>147</v>
      </c>
      <c r="C1450" s="8" t="s">
        <v>2519</v>
      </c>
      <c r="D1450" s="9" t="str">
        <f aca="false">A1450&amp;"|"&amp;B1450</f>
        <v>Mississippi|Marion County</v>
      </c>
      <c r="E1450" s="10" t="n">
        <v>700</v>
      </c>
      <c r="F1450" s="10" t="n">
        <v>1208</v>
      </c>
      <c r="G1450" s="10" t="n">
        <v>120</v>
      </c>
      <c r="H1450" s="10" t="n">
        <v>22</v>
      </c>
      <c r="I1450" s="10" t="n">
        <v>506</v>
      </c>
      <c r="J1450" s="10" t="n">
        <v>42320</v>
      </c>
      <c r="K1450" s="11" t="n">
        <v>24303</v>
      </c>
      <c r="L1450" s="12" t="n">
        <f aca="false">IF(COUNT(F1450,G1450)=2,F1450+G1450,"")</f>
        <v>1328</v>
      </c>
      <c r="M1450" s="12" t="n">
        <f aca="false">IF(COUNT(E1450,H1450)=2,E1450+H1450,"")</f>
        <v>722</v>
      </c>
    </row>
    <row r="1451" customFormat="false" ht="15" hidden="false" customHeight="false" outlineLevel="0" collapsed="false">
      <c r="A1451" s="7" t="s">
        <v>2455</v>
      </c>
      <c r="B1451" s="7" t="s">
        <v>149</v>
      </c>
      <c r="C1451" s="8" t="s">
        <v>2520</v>
      </c>
      <c r="D1451" s="9" t="str">
        <f aca="false">A1451&amp;"|"&amp;B1451</f>
        <v>Mississippi|Marshall County</v>
      </c>
      <c r="E1451" s="10" t="n">
        <v>926</v>
      </c>
      <c r="F1451" s="10" t="n">
        <v>1368</v>
      </c>
      <c r="G1451" s="10" t="n">
        <v>158</v>
      </c>
      <c r="H1451" s="10" t="n">
        <v>22</v>
      </c>
      <c r="I1451" s="10" t="n">
        <v>661</v>
      </c>
      <c r="J1451" s="10" t="n">
        <v>51875</v>
      </c>
      <c r="K1451" s="11" t="n">
        <v>33899</v>
      </c>
      <c r="L1451" s="12" t="n">
        <f aca="false">IF(COUNT(F1451,G1451)=2,F1451+G1451,"")</f>
        <v>1526</v>
      </c>
      <c r="M1451" s="12" t="n">
        <f aca="false">IF(COUNT(E1451,H1451)=2,E1451+H1451,"")</f>
        <v>948</v>
      </c>
    </row>
    <row r="1452" customFormat="false" ht="15" hidden="false" customHeight="false" outlineLevel="0" collapsed="false">
      <c r="A1452" s="7" t="s">
        <v>2455</v>
      </c>
      <c r="B1452" s="7" t="s">
        <v>153</v>
      </c>
      <c r="C1452" s="8" t="s">
        <v>2521</v>
      </c>
      <c r="D1452" s="9" t="str">
        <f aca="false">A1452&amp;"|"&amp;B1452</f>
        <v>Mississippi|Monroe County</v>
      </c>
      <c r="E1452" s="10" t="n">
        <v>721</v>
      </c>
      <c r="F1452" s="10" t="n">
        <v>1112</v>
      </c>
      <c r="G1452" s="10" t="n">
        <v>123</v>
      </c>
      <c r="H1452" s="10" t="n">
        <v>22</v>
      </c>
      <c r="I1452" s="10" t="n">
        <v>508</v>
      </c>
      <c r="J1452" s="10" t="n">
        <v>51231</v>
      </c>
      <c r="K1452" s="11" t="n">
        <v>33928</v>
      </c>
      <c r="L1452" s="12" t="n">
        <f aca="false">IF(COUNT(F1452,G1452)=2,F1452+G1452,"")</f>
        <v>1235</v>
      </c>
      <c r="M1452" s="12" t="n">
        <f aca="false">IF(COUNT(E1452,H1452)=2,E1452+H1452,"")</f>
        <v>743</v>
      </c>
    </row>
    <row r="1453" customFormat="false" ht="15" hidden="false" customHeight="false" outlineLevel="0" collapsed="false">
      <c r="A1453" s="7" t="s">
        <v>2455</v>
      </c>
      <c r="B1453" s="7" t="s">
        <v>155</v>
      </c>
      <c r="C1453" s="8" t="s">
        <v>2522</v>
      </c>
      <c r="D1453" s="9" t="str">
        <f aca="false">A1453&amp;"|"&amp;B1453</f>
        <v>Mississippi|Montgomery County</v>
      </c>
      <c r="E1453" s="10" t="n">
        <v>682</v>
      </c>
      <c r="F1453" s="10" t="n">
        <v>1221</v>
      </c>
      <c r="G1453" s="10" t="n">
        <v>116</v>
      </c>
      <c r="H1453" s="10" t="n">
        <v>22</v>
      </c>
      <c r="I1453" s="10" t="n">
        <v>512</v>
      </c>
      <c r="J1453" s="10" t="n">
        <v>45057</v>
      </c>
      <c r="K1453" s="11" t="n">
        <v>9708</v>
      </c>
      <c r="L1453" s="12" t="n">
        <f aca="false">IF(COUNT(F1453,G1453)=2,F1453+G1453,"")</f>
        <v>1337</v>
      </c>
      <c r="M1453" s="12" t="n">
        <f aca="false">IF(COUNT(E1453,H1453)=2,E1453+H1453,"")</f>
        <v>704</v>
      </c>
    </row>
    <row r="1454" customFormat="false" ht="15" hidden="false" customHeight="false" outlineLevel="0" collapsed="false">
      <c r="A1454" s="7" t="s">
        <v>2455</v>
      </c>
      <c r="B1454" s="7" t="s">
        <v>2523</v>
      </c>
      <c r="C1454" s="8" t="s">
        <v>2524</v>
      </c>
      <c r="D1454" s="9" t="str">
        <f aca="false">A1454&amp;"|"&amp;B1454</f>
        <v>Mississippi|Neshoba County</v>
      </c>
      <c r="E1454" s="10" t="n">
        <v>759</v>
      </c>
      <c r="F1454" s="10" t="n">
        <v>1065</v>
      </c>
      <c r="G1454" s="10" t="n">
        <v>130</v>
      </c>
      <c r="H1454" s="10" t="n">
        <v>22</v>
      </c>
      <c r="I1454" s="10" t="n">
        <v>507</v>
      </c>
      <c r="J1454" s="10" t="n">
        <v>53087</v>
      </c>
      <c r="K1454" s="11" t="n">
        <v>28927</v>
      </c>
      <c r="L1454" s="12" t="n">
        <f aca="false">IF(COUNT(F1454,G1454)=2,F1454+G1454,"")</f>
        <v>1195</v>
      </c>
      <c r="M1454" s="12" t="n">
        <f aca="false">IF(COUNT(E1454,H1454)=2,E1454+H1454,"")</f>
        <v>781</v>
      </c>
    </row>
    <row r="1455" customFormat="false" ht="15" hidden="false" customHeight="false" outlineLevel="0" collapsed="false">
      <c r="A1455" s="7" t="s">
        <v>2455</v>
      </c>
      <c r="B1455" s="7" t="s">
        <v>368</v>
      </c>
      <c r="C1455" s="8" t="s">
        <v>2525</v>
      </c>
      <c r="D1455" s="9" t="str">
        <f aca="false">A1455&amp;"|"&amp;B1455</f>
        <v>Mississippi|Newton County</v>
      </c>
      <c r="E1455" s="10" t="n">
        <v>722</v>
      </c>
      <c r="F1455" s="10" t="n">
        <v>1073</v>
      </c>
      <c r="G1455" s="10" t="n">
        <v>123</v>
      </c>
      <c r="H1455" s="10" t="n">
        <v>22</v>
      </c>
      <c r="I1455" s="10" t="n">
        <v>505</v>
      </c>
      <c r="J1455" s="10" t="n">
        <v>50426</v>
      </c>
      <c r="K1455" s="11" t="n">
        <v>21151</v>
      </c>
      <c r="L1455" s="12" t="n">
        <f aca="false">IF(COUNT(F1455,G1455)=2,F1455+G1455,"")</f>
        <v>1196</v>
      </c>
      <c r="M1455" s="12" t="n">
        <f aca="false">IF(COUNT(E1455,H1455)=2,E1455+H1455,"")</f>
        <v>744</v>
      </c>
    </row>
    <row r="1456" customFormat="false" ht="15" hidden="false" customHeight="false" outlineLevel="0" collapsed="false">
      <c r="A1456" s="7" t="s">
        <v>2455</v>
      </c>
      <c r="B1456" s="7" t="s">
        <v>2526</v>
      </c>
      <c r="C1456" s="8" t="s">
        <v>2527</v>
      </c>
      <c r="D1456" s="9" t="str">
        <f aca="false">A1456&amp;"|"&amp;B1456</f>
        <v>Mississippi|Noxubee County</v>
      </c>
      <c r="E1456" s="10" t="n">
        <v>590</v>
      </c>
      <c r="F1456" s="10" t="n">
        <v>1088</v>
      </c>
      <c r="G1456" s="10" t="n">
        <v>111</v>
      </c>
      <c r="H1456" s="10" t="n">
        <v>22</v>
      </c>
      <c r="I1456" s="10" t="n">
        <v>511</v>
      </c>
      <c r="J1456" s="10" t="n">
        <v>38814</v>
      </c>
      <c r="K1456" s="11" t="n">
        <v>10136</v>
      </c>
      <c r="L1456" s="12" t="n">
        <f aca="false">IF(COUNT(F1456,G1456)=2,F1456+G1456,"")</f>
        <v>1199</v>
      </c>
      <c r="M1456" s="12" t="n">
        <f aca="false">IF(COUNT(E1456,H1456)=2,E1456+H1456,"")</f>
        <v>612</v>
      </c>
    </row>
    <row r="1457" customFormat="false" ht="15" hidden="false" customHeight="false" outlineLevel="0" collapsed="false">
      <c r="A1457" s="7" t="s">
        <v>2455</v>
      </c>
      <c r="B1457" s="7" t="s">
        <v>2528</v>
      </c>
      <c r="C1457" s="8" t="s">
        <v>2529</v>
      </c>
      <c r="D1457" s="9" t="str">
        <f aca="false">A1457&amp;"|"&amp;B1457</f>
        <v>Mississippi|Oktibbeha County</v>
      </c>
      <c r="E1457" s="10" t="n">
        <v>873</v>
      </c>
      <c r="F1457" s="10" t="n">
        <v>1517</v>
      </c>
      <c r="G1457" s="10" t="n">
        <v>149</v>
      </c>
      <c r="H1457" s="10" t="n">
        <v>22</v>
      </c>
      <c r="I1457" s="10" t="n">
        <v>484</v>
      </c>
      <c r="J1457" s="10" t="n">
        <v>43482</v>
      </c>
      <c r="K1457" s="11" t="n">
        <v>51473</v>
      </c>
      <c r="L1457" s="12" t="n">
        <f aca="false">IF(COUNT(F1457,G1457)=2,F1457+G1457,"")</f>
        <v>1666</v>
      </c>
      <c r="M1457" s="12" t="n">
        <f aca="false">IF(COUNT(E1457,H1457)=2,E1457+H1457,"")</f>
        <v>895</v>
      </c>
    </row>
    <row r="1458" customFormat="false" ht="15" hidden="false" customHeight="false" outlineLevel="0" collapsed="false">
      <c r="A1458" s="7" t="s">
        <v>2455</v>
      </c>
      <c r="B1458" s="7" t="s">
        <v>2530</v>
      </c>
      <c r="C1458" s="8" t="s">
        <v>2531</v>
      </c>
      <c r="D1458" s="9" t="str">
        <f aca="false">A1458&amp;"|"&amp;B1458</f>
        <v>Mississippi|Panola County</v>
      </c>
      <c r="E1458" s="10" t="n">
        <v>859</v>
      </c>
      <c r="F1458" s="10" t="n">
        <v>1203</v>
      </c>
      <c r="G1458" s="10" t="n">
        <v>147</v>
      </c>
      <c r="H1458" s="10" t="n">
        <v>22</v>
      </c>
      <c r="I1458" s="10" t="n">
        <v>503</v>
      </c>
      <c r="J1458" s="10" t="n">
        <v>43990</v>
      </c>
      <c r="K1458" s="11" t="n">
        <v>32965</v>
      </c>
      <c r="L1458" s="12" t="n">
        <f aca="false">IF(COUNT(F1458,G1458)=2,F1458+G1458,"")</f>
        <v>1350</v>
      </c>
      <c r="M1458" s="12" t="n">
        <f aca="false">IF(COUNT(E1458,H1458)=2,E1458+H1458,"")</f>
        <v>881</v>
      </c>
    </row>
    <row r="1459" customFormat="false" ht="15" hidden="false" customHeight="false" outlineLevel="0" collapsed="false">
      <c r="A1459" s="7" t="s">
        <v>2455</v>
      </c>
      <c r="B1459" s="7" t="s">
        <v>2532</v>
      </c>
      <c r="C1459" s="8" t="s">
        <v>2533</v>
      </c>
      <c r="D1459" s="9" t="str">
        <f aca="false">A1459&amp;"|"&amp;B1459</f>
        <v>Mississippi|Pearl River County</v>
      </c>
      <c r="E1459" s="10" t="n">
        <v>887</v>
      </c>
      <c r="F1459" s="10" t="n">
        <v>1377</v>
      </c>
      <c r="G1459" s="10" t="n">
        <v>151</v>
      </c>
      <c r="H1459" s="10" t="n">
        <v>22</v>
      </c>
      <c r="I1459" s="10" t="n">
        <v>499</v>
      </c>
      <c r="J1459" s="10" t="n">
        <v>56535</v>
      </c>
      <c r="K1459" s="11" t="n">
        <v>56781</v>
      </c>
      <c r="L1459" s="12" t="n">
        <f aca="false">IF(COUNT(F1459,G1459)=2,F1459+G1459,"")</f>
        <v>1528</v>
      </c>
      <c r="M1459" s="12" t="n">
        <f aca="false">IF(COUNT(E1459,H1459)=2,E1459+H1459,"")</f>
        <v>909</v>
      </c>
    </row>
    <row r="1460" customFormat="false" ht="15" hidden="false" customHeight="false" outlineLevel="0" collapsed="false">
      <c r="A1460" s="7" t="s">
        <v>2455</v>
      </c>
      <c r="B1460" s="7" t="s">
        <v>159</v>
      </c>
      <c r="C1460" s="8" t="s">
        <v>2534</v>
      </c>
      <c r="D1460" s="9" t="str">
        <f aca="false">A1460&amp;"|"&amp;B1460</f>
        <v>Mississippi|Perry County</v>
      </c>
      <c r="E1460" s="10" t="n">
        <v>650</v>
      </c>
      <c r="F1460" s="10" t="n">
        <v>1419</v>
      </c>
      <c r="G1460" s="10" t="n">
        <v>111</v>
      </c>
      <c r="H1460" s="10" t="n">
        <v>22</v>
      </c>
      <c r="I1460" s="10" t="n">
        <v>663</v>
      </c>
      <c r="J1460" s="10" t="n">
        <v>50435</v>
      </c>
      <c r="K1460" s="11" t="n">
        <v>11459</v>
      </c>
      <c r="L1460" s="12" t="n">
        <f aca="false">IF(COUNT(F1460,G1460)=2,F1460+G1460,"")</f>
        <v>1530</v>
      </c>
      <c r="M1460" s="12" t="n">
        <f aca="false">IF(COUNT(E1460,H1460)=2,E1460+H1460,"")</f>
        <v>672</v>
      </c>
    </row>
    <row r="1461" customFormat="false" ht="15" hidden="false" customHeight="false" outlineLevel="0" collapsed="false">
      <c r="A1461" s="7" t="s">
        <v>2455</v>
      </c>
      <c r="B1461" s="7" t="s">
        <v>163</v>
      </c>
      <c r="C1461" s="8" t="s">
        <v>2535</v>
      </c>
      <c r="D1461" s="9" t="str">
        <f aca="false">A1461&amp;"|"&amp;B1461</f>
        <v>Mississippi|Pike County</v>
      </c>
      <c r="E1461" s="10" t="n">
        <v>879</v>
      </c>
      <c r="F1461" s="10" t="n">
        <v>1214</v>
      </c>
      <c r="G1461" s="10" t="n">
        <v>150</v>
      </c>
      <c r="H1461" s="10" t="n">
        <v>22</v>
      </c>
      <c r="I1461" s="10" t="n">
        <v>505</v>
      </c>
      <c r="J1461" s="10" t="n">
        <v>41578</v>
      </c>
      <c r="K1461" s="11" t="n">
        <v>39930</v>
      </c>
      <c r="L1461" s="12" t="n">
        <f aca="false">IF(COUNT(F1461,G1461)=2,F1461+G1461,"")</f>
        <v>1364</v>
      </c>
      <c r="M1461" s="12" t="n">
        <f aca="false">IF(COUNT(E1461,H1461)=2,E1461+H1461,"")</f>
        <v>901</v>
      </c>
    </row>
    <row r="1462" customFormat="false" ht="15" hidden="false" customHeight="false" outlineLevel="0" collapsed="false">
      <c r="A1462" s="7" t="s">
        <v>2455</v>
      </c>
      <c r="B1462" s="7" t="s">
        <v>2536</v>
      </c>
      <c r="C1462" s="8" t="s">
        <v>2537</v>
      </c>
      <c r="D1462" s="9" t="str">
        <f aca="false">A1462&amp;"|"&amp;B1462</f>
        <v>Mississippi|Pontotoc County</v>
      </c>
      <c r="E1462" s="10" t="n">
        <v>848</v>
      </c>
      <c r="F1462" s="10" t="n">
        <v>1123</v>
      </c>
      <c r="G1462" s="10" t="n">
        <v>145</v>
      </c>
      <c r="H1462" s="10" t="n">
        <v>22</v>
      </c>
      <c r="I1462" s="10" t="n">
        <v>504</v>
      </c>
      <c r="J1462" s="10" t="n">
        <v>52741</v>
      </c>
      <c r="K1462" s="11" t="n">
        <v>31312</v>
      </c>
      <c r="L1462" s="12" t="n">
        <f aca="false">IF(COUNT(F1462,G1462)=2,F1462+G1462,"")</f>
        <v>1268</v>
      </c>
      <c r="M1462" s="12" t="n">
        <f aca="false">IF(COUNT(E1462,H1462)=2,E1462+H1462,"")</f>
        <v>870</v>
      </c>
    </row>
    <row r="1463" customFormat="false" ht="15" hidden="false" customHeight="false" outlineLevel="0" collapsed="false">
      <c r="A1463" s="7" t="s">
        <v>2455</v>
      </c>
      <c r="B1463" s="7" t="s">
        <v>2538</v>
      </c>
      <c r="C1463" s="8" t="s">
        <v>2539</v>
      </c>
      <c r="D1463" s="9" t="str">
        <f aca="false">A1463&amp;"|"&amp;B1463</f>
        <v>Mississippi|Prentiss County</v>
      </c>
      <c r="E1463" s="10" t="n">
        <v>620</v>
      </c>
      <c r="F1463" s="10" t="n">
        <v>1036</v>
      </c>
      <c r="G1463" s="10" t="n">
        <v>111</v>
      </c>
      <c r="H1463" s="10" t="n">
        <v>22</v>
      </c>
      <c r="I1463" s="10" t="n">
        <v>509</v>
      </c>
      <c r="J1463" s="10" t="n">
        <v>51466</v>
      </c>
      <c r="K1463" s="11" t="n">
        <v>24999</v>
      </c>
      <c r="L1463" s="12" t="n">
        <f aca="false">IF(COUNT(F1463,G1463)=2,F1463+G1463,"")</f>
        <v>1147</v>
      </c>
      <c r="M1463" s="12" t="n">
        <f aca="false">IF(COUNT(E1463,H1463)=2,E1463+H1463,"")</f>
        <v>642</v>
      </c>
    </row>
    <row r="1464" customFormat="false" ht="15" hidden="false" customHeight="false" outlineLevel="0" collapsed="false">
      <c r="A1464" s="7" t="s">
        <v>2455</v>
      </c>
      <c r="B1464" s="7" t="s">
        <v>988</v>
      </c>
      <c r="C1464" s="8" t="s">
        <v>2540</v>
      </c>
      <c r="D1464" s="9" t="str">
        <f aca="false">A1464&amp;"|"&amp;B1464</f>
        <v>Mississippi|Quitman County</v>
      </c>
      <c r="E1464" s="10" t="n">
        <v>650</v>
      </c>
      <c r="F1464" s="10" t="n">
        <v>1038</v>
      </c>
      <c r="G1464" s="10" t="n">
        <v>111</v>
      </c>
      <c r="H1464" s="10" t="n">
        <v>22</v>
      </c>
      <c r="I1464" s="10" t="n">
        <v>510</v>
      </c>
      <c r="J1464" s="10" t="n">
        <v>32131</v>
      </c>
      <c r="K1464" s="11" t="n">
        <v>5908</v>
      </c>
      <c r="L1464" s="12" t="n">
        <f aca="false">IF(COUNT(F1464,G1464)=2,F1464+G1464,"")</f>
        <v>1149</v>
      </c>
      <c r="M1464" s="12" t="n">
        <f aca="false">IF(COUNT(E1464,H1464)=2,E1464+H1464,"")</f>
        <v>672</v>
      </c>
    </row>
    <row r="1465" customFormat="false" ht="15" hidden="false" customHeight="false" outlineLevel="0" collapsed="false">
      <c r="A1465" s="7" t="s">
        <v>2455</v>
      </c>
      <c r="B1465" s="7" t="s">
        <v>2541</v>
      </c>
      <c r="C1465" s="8" t="s">
        <v>2542</v>
      </c>
      <c r="D1465" s="9" t="str">
        <f aca="false">A1465&amp;"|"&amp;B1465</f>
        <v>Mississippi|Rankin County</v>
      </c>
      <c r="E1465" s="10" t="n">
        <v>1210</v>
      </c>
      <c r="F1465" s="10" t="n">
        <v>1516</v>
      </c>
      <c r="G1465" s="10" t="n">
        <v>207</v>
      </c>
      <c r="H1465" s="10" t="n">
        <v>22</v>
      </c>
      <c r="I1465" s="10" t="n">
        <v>630</v>
      </c>
      <c r="J1465" s="10" t="n">
        <v>77454</v>
      </c>
      <c r="K1465" s="11" t="n">
        <v>158218</v>
      </c>
      <c r="L1465" s="12" t="n">
        <f aca="false">IF(COUNT(F1465,G1465)=2,F1465+G1465,"")</f>
        <v>1723</v>
      </c>
      <c r="M1465" s="12" t="n">
        <f aca="false">IF(COUNT(E1465,H1465)=2,E1465+H1465,"")</f>
        <v>1232</v>
      </c>
    </row>
    <row r="1466" customFormat="false" ht="15" hidden="false" customHeight="false" outlineLevel="0" collapsed="false">
      <c r="A1466" s="7" t="s">
        <v>2455</v>
      </c>
      <c r="B1466" s="7" t="s">
        <v>389</v>
      </c>
      <c r="C1466" s="8" t="s">
        <v>2543</v>
      </c>
      <c r="D1466" s="9" t="str">
        <f aca="false">A1466&amp;"|"&amp;B1466</f>
        <v>Mississippi|Scott County</v>
      </c>
      <c r="E1466" s="10" t="n">
        <v>888</v>
      </c>
      <c r="F1466" s="10" t="n">
        <v>1102</v>
      </c>
      <c r="G1466" s="10" t="n">
        <v>152</v>
      </c>
      <c r="H1466" s="10" t="n">
        <v>22</v>
      </c>
      <c r="I1466" s="10" t="n">
        <v>506</v>
      </c>
      <c r="J1466" s="10" t="n">
        <v>48492</v>
      </c>
      <c r="K1466" s="11" t="n">
        <v>27754</v>
      </c>
      <c r="L1466" s="12" t="n">
        <f aca="false">IF(COUNT(F1466,G1466)=2,F1466+G1466,"")</f>
        <v>1254</v>
      </c>
      <c r="M1466" s="12" t="n">
        <f aca="false">IF(COUNT(E1466,H1466)=2,E1466+H1466,"")</f>
        <v>910</v>
      </c>
    </row>
    <row r="1467" customFormat="false" ht="15" hidden="false" customHeight="false" outlineLevel="0" collapsed="false">
      <c r="A1467" s="7" t="s">
        <v>2455</v>
      </c>
      <c r="B1467" s="7" t="s">
        <v>2544</v>
      </c>
      <c r="C1467" s="8" t="s">
        <v>2545</v>
      </c>
      <c r="D1467" s="9" t="str">
        <f aca="false">A1467&amp;"|"&amp;B1467</f>
        <v>Mississippi|Sharkey County</v>
      </c>
      <c r="E1467" s="10" t="n">
        <v>622</v>
      </c>
      <c r="F1467" s="10" t="n">
        <v>1765</v>
      </c>
      <c r="G1467" s="10" t="n">
        <v>111</v>
      </c>
      <c r="H1467" s="10" t="n">
        <v>22</v>
      </c>
      <c r="I1467" s="10" t="n">
        <v>510</v>
      </c>
      <c r="J1467" s="10" t="n">
        <v>35741</v>
      </c>
      <c r="K1467" s="11" t="n">
        <v>3848</v>
      </c>
      <c r="L1467" s="12" t="n">
        <f aca="false">IF(COUNT(F1467,G1467)=2,F1467+G1467,"")</f>
        <v>1876</v>
      </c>
      <c r="M1467" s="12" t="n">
        <f aca="false">IF(COUNT(E1467,H1467)=2,E1467+H1467,"")</f>
        <v>644</v>
      </c>
    </row>
    <row r="1468" customFormat="false" ht="15" hidden="false" customHeight="false" outlineLevel="0" collapsed="false">
      <c r="A1468" s="7" t="s">
        <v>2455</v>
      </c>
      <c r="B1468" s="7" t="s">
        <v>1917</v>
      </c>
      <c r="C1468" s="8" t="s">
        <v>2546</v>
      </c>
      <c r="D1468" s="9" t="str">
        <f aca="false">A1468&amp;"|"&amp;B1468</f>
        <v>Mississippi|Simpson County</v>
      </c>
      <c r="E1468" s="10" t="n">
        <v>819</v>
      </c>
      <c r="F1468" s="10" t="n">
        <v>1186</v>
      </c>
      <c r="G1468" s="10" t="n">
        <v>140</v>
      </c>
      <c r="H1468" s="10" t="n">
        <v>22</v>
      </c>
      <c r="I1468" s="10" t="n">
        <v>660</v>
      </c>
      <c r="J1468" s="10" t="n">
        <v>54111</v>
      </c>
      <c r="K1468" s="11" t="n">
        <v>25817</v>
      </c>
      <c r="L1468" s="12" t="n">
        <f aca="false">IF(COUNT(F1468,G1468)=2,F1468+G1468,"")</f>
        <v>1326</v>
      </c>
      <c r="M1468" s="12" t="n">
        <f aca="false">IF(COUNT(E1468,H1468)=2,E1468+H1468,"")</f>
        <v>841</v>
      </c>
    </row>
    <row r="1469" customFormat="false" ht="15" hidden="false" customHeight="false" outlineLevel="0" collapsed="false">
      <c r="A1469" s="7" t="s">
        <v>2455</v>
      </c>
      <c r="B1469" s="7" t="s">
        <v>1734</v>
      </c>
      <c r="C1469" s="8" t="s">
        <v>2547</v>
      </c>
      <c r="D1469" s="9" t="str">
        <f aca="false">A1469&amp;"|"&amp;B1469</f>
        <v>Mississippi|Smith County</v>
      </c>
      <c r="E1469" s="10" t="n">
        <v>664</v>
      </c>
      <c r="F1469" s="10" t="n">
        <v>1077</v>
      </c>
      <c r="G1469" s="10" t="n">
        <v>113</v>
      </c>
      <c r="H1469" s="10" t="n">
        <v>22</v>
      </c>
      <c r="I1469" s="10" t="n">
        <v>510</v>
      </c>
      <c r="J1469" s="10" t="n">
        <v>51396</v>
      </c>
      <c r="K1469" s="11" t="n">
        <v>14193</v>
      </c>
      <c r="L1469" s="12" t="n">
        <f aca="false">IF(COUNT(F1469,G1469)=2,F1469+G1469,"")</f>
        <v>1190</v>
      </c>
      <c r="M1469" s="12" t="n">
        <f aca="false">IF(COUNT(E1469,H1469)=2,E1469+H1469,"")</f>
        <v>686</v>
      </c>
    </row>
    <row r="1470" customFormat="false" ht="15" hidden="false" customHeight="false" outlineLevel="0" collapsed="false">
      <c r="A1470" s="7" t="s">
        <v>2455</v>
      </c>
      <c r="B1470" s="7" t="s">
        <v>401</v>
      </c>
      <c r="C1470" s="8" t="s">
        <v>2548</v>
      </c>
      <c r="D1470" s="9" t="str">
        <f aca="false">A1470&amp;"|"&amp;B1470</f>
        <v>Mississippi|Stone County</v>
      </c>
      <c r="E1470" s="10" t="n">
        <v>839</v>
      </c>
      <c r="F1470" s="10" t="n">
        <v>1187</v>
      </c>
      <c r="G1470" s="10" t="n">
        <v>143</v>
      </c>
      <c r="H1470" s="10" t="n">
        <v>22</v>
      </c>
      <c r="I1470" s="10" t="n">
        <v>658</v>
      </c>
      <c r="J1470" s="10" t="n">
        <v>59307</v>
      </c>
      <c r="K1470" s="11" t="n">
        <v>18515</v>
      </c>
      <c r="L1470" s="12" t="n">
        <f aca="false">IF(COUNT(F1470,G1470)=2,F1470+G1470,"")</f>
        <v>1330</v>
      </c>
      <c r="M1470" s="12" t="n">
        <f aca="false">IF(COUNT(E1470,H1470)=2,E1470+H1470,"")</f>
        <v>861</v>
      </c>
    </row>
    <row r="1471" customFormat="false" ht="15" hidden="false" customHeight="false" outlineLevel="0" collapsed="false">
      <c r="A1471" s="7" t="s">
        <v>2455</v>
      </c>
      <c r="B1471" s="7" t="s">
        <v>2549</v>
      </c>
      <c r="C1471" s="8" t="s">
        <v>2550</v>
      </c>
      <c r="D1471" s="9" t="str">
        <f aca="false">A1471&amp;"|"&amp;B1471</f>
        <v>Mississippi|Sunflower County</v>
      </c>
      <c r="E1471" s="10" t="n">
        <v>670</v>
      </c>
      <c r="F1471" s="10" t="n">
        <v>1112</v>
      </c>
      <c r="G1471" s="10" t="n">
        <v>114</v>
      </c>
      <c r="H1471" s="10" t="n">
        <v>22</v>
      </c>
      <c r="I1471" s="10" t="n">
        <v>509</v>
      </c>
      <c r="J1471" s="10" t="n">
        <v>40265</v>
      </c>
      <c r="K1471" s="11" t="n">
        <v>25328</v>
      </c>
      <c r="L1471" s="12" t="n">
        <f aca="false">IF(COUNT(F1471,G1471)=2,F1471+G1471,"")</f>
        <v>1226</v>
      </c>
      <c r="M1471" s="12" t="n">
        <f aca="false">IF(COUNT(E1471,H1471)=2,E1471+H1471,"")</f>
        <v>692</v>
      </c>
    </row>
    <row r="1472" customFormat="false" ht="15" hidden="false" customHeight="false" outlineLevel="0" collapsed="false">
      <c r="A1472" s="7" t="s">
        <v>2455</v>
      </c>
      <c r="B1472" s="7" t="s">
        <v>2551</v>
      </c>
      <c r="C1472" s="8" t="s">
        <v>2552</v>
      </c>
      <c r="D1472" s="9" t="str">
        <f aca="false">A1472&amp;"|"&amp;B1472</f>
        <v>Mississippi|Tallahatchie County</v>
      </c>
      <c r="E1472" s="10" t="n">
        <v>695</v>
      </c>
      <c r="F1472" s="10" t="n">
        <v>1005</v>
      </c>
      <c r="G1472" s="10" t="n">
        <v>119</v>
      </c>
      <c r="H1472" s="10" t="n">
        <v>22</v>
      </c>
      <c r="I1472" s="10" t="n">
        <v>516</v>
      </c>
      <c r="J1472" s="10" t="n">
        <v>37383</v>
      </c>
      <c r="K1472" s="11" t="n">
        <v>12363</v>
      </c>
      <c r="L1472" s="12" t="n">
        <f aca="false">IF(COUNT(F1472,G1472)=2,F1472+G1472,"")</f>
        <v>1124</v>
      </c>
      <c r="M1472" s="12" t="n">
        <f aca="false">IF(COUNT(E1472,H1472)=2,E1472+H1472,"")</f>
        <v>717</v>
      </c>
    </row>
    <row r="1473" customFormat="false" ht="15" hidden="false" customHeight="false" outlineLevel="0" collapsed="false">
      <c r="A1473" s="7" t="s">
        <v>2455</v>
      </c>
      <c r="B1473" s="7" t="s">
        <v>2553</v>
      </c>
      <c r="C1473" s="8" t="s">
        <v>2554</v>
      </c>
      <c r="D1473" s="9" t="str">
        <f aca="false">A1473&amp;"|"&amp;B1473</f>
        <v>Mississippi|Tate County</v>
      </c>
      <c r="E1473" s="10" t="n">
        <v>897</v>
      </c>
      <c r="F1473" s="10" t="n">
        <v>1507</v>
      </c>
      <c r="G1473" s="10" t="n">
        <v>153</v>
      </c>
      <c r="H1473" s="10" t="n">
        <v>22</v>
      </c>
      <c r="I1473" s="10" t="n">
        <v>656</v>
      </c>
      <c r="J1473" s="10" t="n">
        <v>63995</v>
      </c>
      <c r="K1473" s="11" t="n">
        <v>28135</v>
      </c>
      <c r="L1473" s="12" t="n">
        <f aca="false">IF(COUNT(F1473,G1473)=2,F1473+G1473,"")</f>
        <v>1660</v>
      </c>
      <c r="M1473" s="12" t="n">
        <f aca="false">IF(COUNT(E1473,H1473)=2,E1473+H1473,"")</f>
        <v>919</v>
      </c>
    </row>
    <row r="1474" customFormat="false" ht="15" hidden="false" customHeight="false" outlineLevel="0" collapsed="false">
      <c r="A1474" s="7" t="s">
        <v>2455</v>
      </c>
      <c r="B1474" s="7" t="s">
        <v>2555</v>
      </c>
      <c r="C1474" s="8" t="s">
        <v>2556</v>
      </c>
      <c r="D1474" s="9" t="str">
        <f aca="false">A1474&amp;"|"&amp;B1474</f>
        <v>Mississippi|Tippah County</v>
      </c>
      <c r="E1474" s="10" t="n">
        <v>720</v>
      </c>
      <c r="F1474" s="10" t="n">
        <v>1159</v>
      </c>
      <c r="G1474" s="10" t="n">
        <v>123</v>
      </c>
      <c r="H1474" s="10" t="n">
        <v>22</v>
      </c>
      <c r="I1474" s="10" t="n">
        <v>512</v>
      </c>
      <c r="J1474" s="10" t="n">
        <v>51141</v>
      </c>
      <c r="K1474" s="11" t="n">
        <v>21621</v>
      </c>
      <c r="L1474" s="12" t="n">
        <f aca="false">IF(COUNT(F1474,G1474)=2,F1474+G1474,"")</f>
        <v>1282</v>
      </c>
      <c r="M1474" s="12" t="n">
        <f aca="false">IF(COUNT(E1474,H1474)=2,E1474+H1474,"")</f>
        <v>742</v>
      </c>
    </row>
    <row r="1475" customFormat="false" ht="15" hidden="false" customHeight="false" outlineLevel="0" collapsed="false">
      <c r="A1475" s="7" t="s">
        <v>2455</v>
      </c>
      <c r="B1475" s="7" t="s">
        <v>2557</v>
      </c>
      <c r="C1475" s="8" t="s">
        <v>2558</v>
      </c>
      <c r="D1475" s="9" t="str">
        <f aca="false">A1475&amp;"|"&amp;B1475</f>
        <v>Mississippi|Tishomingo County</v>
      </c>
      <c r="E1475" s="10" t="n">
        <v>703</v>
      </c>
      <c r="F1475" s="10" t="n">
        <v>1165</v>
      </c>
      <c r="G1475" s="10" t="n">
        <v>120</v>
      </c>
      <c r="H1475" s="10" t="n">
        <v>22</v>
      </c>
      <c r="I1475" s="10" t="n">
        <v>513</v>
      </c>
      <c r="J1475" s="10" t="n">
        <v>46257</v>
      </c>
      <c r="K1475" s="11" t="n">
        <v>18738</v>
      </c>
      <c r="L1475" s="12" t="n">
        <f aca="false">IF(COUNT(F1475,G1475)=2,F1475+G1475,"")</f>
        <v>1285</v>
      </c>
      <c r="M1475" s="12" t="n">
        <f aca="false">IF(COUNT(E1475,H1475)=2,E1475+H1475,"")</f>
        <v>725</v>
      </c>
    </row>
    <row r="1476" customFormat="false" ht="15" hidden="false" customHeight="false" outlineLevel="0" collapsed="false">
      <c r="A1476" s="7" t="s">
        <v>2455</v>
      </c>
      <c r="B1476" s="7" t="s">
        <v>2559</v>
      </c>
      <c r="C1476" s="8" t="s">
        <v>2560</v>
      </c>
      <c r="D1476" s="9" t="str">
        <f aca="false">A1476&amp;"|"&amp;B1476</f>
        <v>Mississippi|Tunica County</v>
      </c>
      <c r="E1476" s="10" t="n">
        <v>938</v>
      </c>
      <c r="F1476" s="10" t="n">
        <v>1323</v>
      </c>
      <c r="G1476" s="10" t="n">
        <v>160</v>
      </c>
      <c r="H1476" s="10" t="n">
        <v>22</v>
      </c>
      <c r="I1476" s="10" t="n">
        <v>652</v>
      </c>
      <c r="J1476" s="10" t="n">
        <v>38402</v>
      </c>
      <c r="K1476" s="11" t="n">
        <v>9586</v>
      </c>
      <c r="L1476" s="12" t="n">
        <f aca="false">IF(COUNT(F1476,G1476)=2,F1476+G1476,"")</f>
        <v>1483</v>
      </c>
      <c r="M1476" s="12" t="n">
        <f aca="false">IF(COUNT(E1476,H1476)=2,E1476+H1476,"")</f>
        <v>960</v>
      </c>
    </row>
    <row r="1477" customFormat="false" ht="15" hidden="false" customHeight="false" outlineLevel="0" collapsed="false">
      <c r="A1477" s="7" t="s">
        <v>2455</v>
      </c>
      <c r="B1477" s="7" t="s">
        <v>403</v>
      </c>
      <c r="C1477" s="8" t="s">
        <v>2561</v>
      </c>
      <c r="D1477" s="9" t="str">
        <f aca="false">A1477&amp;"|"&amp;B1477</f>
        <v>Mississippi|Union County</v>
      </c>
      <c r="E1477" s="10" t="n">
        <v>910</v>
      </c>
      <c r="F1477" s="10" t="n">
        <v>1126</v>
      </c>
      <c r="G1477" s="10" t="n">
        <v>155</v>
      </c>
      <c r="H1477" s="10" t="n">
        <v>22</v>
      </c>
      <c r="I1477" s="10" t="n">
        <v>502</v>
      </c>
      <c r="J1477" s="10" t="n">
        <v>56807</v>
      </c>
      <c r="K1477" s="11" t="n">
        <v>28009</v>
      </c>
      <c r="L1477" s="12" t="n">
        <f aca="false">IF(COUNT(F1477,G1477)=2,F1477+G1477,"")</f>
        <v>1281</v>
      </c>
      <c r="M1477" s="12" t="n">
        <f aca="false">IF(COUNT(E1477,H1477)=2,E1477+H1477,"")</f>
        <v>932</v>
      </c>
    </row>
    <row r="1478" customFormat="false" ht="15" hidden="false" customHeight="false" outlineLevel="0" collapsed="false">
      <c r="A1478" s="7" t="s">
        <v>2455</v>
      </c>
      <c r="B1478" s="7" t="s">
        <v>2562</v>
      </c>
      <c r="C1478" s="8" t="s">
        <v>2563</v>
      </c>
      <c r="D1478" s="9" t="str">
        <f aca="false">A1478&amp;"|"&amp;B1478</f>
        <v>Mississippi|Walthall County</v>
      </c>
      <c r="E1478" s="10" t="n">
        <v>718</v>
      </c>
      <c r="F1478" s="10" t="n">
        <v>1227</v>
      </c>
      <c r="G1478" s="10" t="n">
        <v>123</v>
      </c>
      <c r="H1478" s="10" t="n">
        <v>22</v>
      </c>
      <c r="I1478" s="10" t="n">
        <v>511</v>
      </c>
      <c r="J1478" s="10" t="n">
        <v>45444</v>
      </c>
      <c r="K1478" s="11" t="n">
        <v>13864</v>
      </c>
      <c r="L1478" s="12" t="n">
        <f aca="false">IF(COUNT(F1478,G1478)=2,F1478+G1478,"")</f>
        <v>1350</v>
      </c>
      <c r="M1478" s="12" t="n">
        <f aca="false">IF(COUNT(E1478,H1478)=2,E1478+H1478,"")</f>
        <v>740</v>
      </c>
    </row>
    <row r="1479" customFormat="false" ht="15" hidden="false" customHeight="false" outlineLevel="0" collapsed="false">
      <c r="A1479" s="7" t="s">
        <v>2455</v>
      </c>
      <c r="B1479" s="7" t="s">
        <v>1043</v>
      </c>
      <c r="C1479" s="8" t="s">
        <v>2564</v>
      </c>
      <c r="D1479" s="9" t="str">
        <f aca="false">A1479&amp;"|"&amp;B1479</f>
        <v>Mississippi|Warren County</v>
      </c>
      <c r="E1479" s="10" t="n">
        <v>889</v>
      </c>
      <c r="F1479" s="10" t="n">
        <v>1327</v>
      </c>
      <c r="G1479" s="10" t="n">
        <v>152</v>
      </c>
      <c r="H1479" s="10" t="n">
        <v>22</v>
      </c>
      <c r="I1479" s="10" t="n">
        <v>496</v>
      </c>
      <c r="J1479" s="10" t="n">
        <v>56648</v>
      </c>
      <c r="K1479" s="11" t="n">
        <v>43623</v>
      </c>
      <c r="L1479" s="12" t="n">
        <f aca="false">IF(COUNT(F1479,G1479)=2,F1479+G1479,"")</f>
        <v>1479</v>
      </c>
      <c r="M1479" s="12" t="n">
        <f aca="false">IF(COUNT(E1479,H1479)=2,E1479+H1479,"")</f>
        <v>911</v>
      </c>
    </row>
    <row r="1480" customFormat="false" ht="15" hidden="false" customHeight="false" outlineLevel="0" collapsed="false">
      <c r="A1480" s="7" t="s">
        <v>2455</v>
      </c>
      <c r="B1480" s="7" t="s">
        <v>183</v>
      </c>
      <c r="C1480" s="8" t="s">
        <v>2565</v>
      </c>
      <c r="D1480" s="9" t="str">
        <f aca="false">A1480&amp;"|"&amp;B1480</f>
        <v>Mississippi|Washington County</v>
      </c>
      <c r="E1480" s="10" t="n">
        <v>786</v>
      </c>
      <c r="F1480" s="10" t="n">
        <v>1281</v>
      </c>
      <c r="G1480" s="10" t="n">
        <v>134</v>
      </c>
      <c r="H1480" s="10" t="n">
        <v>22</v>
      </c>
      <c r="I1480" s="10" t="n">
        <v>502</v>
      </c>
      <c r="J1480" s="10" t="n">
        <v>40117</v>
      </c>
      <c r="K1480" s="11" t="n">
        <v>43674</v>
      </c>
      <c r="L1480" s="12" t="n">
        <f aca="false">IF(COUNT(F1480,G1480)=2,F1480+G1480,"")</f>
        <v>1415</v>
      </c>
      <c r="M1480" s="12" t="n">
        <f aca="false">IF(COUNT(E1480,H1480)=2,E1480+H1480,"")</f>
        <v>808</v>
      </c>
    </row>
    <row r="1481" customFormat="false" ht="15" hidden="false" customHeight="false" outlineLevel="0" collapsed="false">
      <c r="A1481" s="7" t="s">
        <v>2455</v>
      </c>
      <c r="B1481" s="7" t="s">
        <v>1046</v>
      </c>
      <c r="C1481" s="8" t="s">
        <v>2566</v>
      </c>
      <c r="D1481" s="9" t="str">
        <f aca="false">A1481&amp;"|"&amp;B1481</f>
        <v>Mississippi|Wayne County</v>
      </c>
      <c r="E1481" s="10" t="n">
        <v>786</v>
      </c>
      <c r="F1481" s="10" t="n">
        <v>1093</v>
      </c>
      <c r="G1481" s="10" t="n">
        <v>134</v>
      </c>
      <c r="H1481" s="10" t="n">
        <v>22</v>
      </c>
      <c r="I1481" s="10" t="n">
        <v>514</v>
      </c>
      <c r="J1481" s="10" t="n">
        <v>36791</v>
      </c>
      <c r="K1481" s="11" t="n">
        <v>19699</v>
      </c>
      <c r="L1481" s="12" t="n">
        <f aca="false">IF(COUNT(F1481,G1481)=2,F1481+G1481,"")</f>
        <v>1227</v>
      </c>
      <c r="M1481" s="12" t="n">
        <f aca="false">IF(COUNT(E1481,H1481)=2,E1481+H1481,"")</f>
        <v>808</v>
      </c>
    </row>
    <row r="1482" customFormat="false" ht="15" hidden="false" customHeight="false" outlineLevel="0" collapsed="false">
      <c r="A1482" s="7" t="s">
        <v>2455</v>
      </c>
      <c r="B1482" s="7" t="s">
        <v>1048</v>
      </c>
      <c r="C1482" s="8" t="s">
        <v>2567</v>
      </c>
      <c r="D1482" s="9" t="str">
        <f aca="false">A1482&amp;"|"&amp;B1482</f>
        <v>Mississippi|Webster County</v>
      </c>
      <c r="E1482" s="10" t="n">
        <v>618</v>
      </c>
      <c r="F1482" s="10" t="n">
        <v>1088</v>
      </c>
      <c r="G1482" s="10" t="n">
        <v>111</v>
      </c>
      <c r="H1482" s="10" t="n">
        <v>22</v>
      </c>
      <c r="I1482" s="10" t="n">
        <v>512</v>
      </c>
      <c r="J1482" s="10" t="n">
        <v>59964</v>
      </c>
      <c r="K1482" s="11" t="n">
        <v>9942</v>
      </c>
      <c r="L1482" s="12" t="n">
        <f aca="false">IF(COUNT(F1482,G1482)=2,F1482+G1482,"")</f>
        <v>1199</v>
      </c>
      <c r="M1482" s="12" t="n">
        <f aca="false">IF(COUNT(E1482,H1482)=2,E1482+H1482,"")</f>
        <v>640</v>
      </c>
    </row>
    <row r="1483" customFormat="false" ht="15" hidden="false" customHeight="false" outlineLevel="0" collapsed="false">
      <c r="A1483" s="7" t="s">
        <v>2455</v>
      </c>
      <c r="B1483" s="7" t="s">
        <v>1058</v>
      </c>
      <c r="C1483" s="8" t="s">
        <v>2568</v>
      </c>
      <c r="D1483" s="9" t="str">
        <f aca="false">A1483&amp;"|"&amp;B1483</f>
        <v>Mississippi|Wilkinson County</v>
      </c>
      <c r="E1483" s="10" t="n">
        <v>674</v>
      </c>
      <c r="F1483" s="10" t="n">
        <v>1070</v>
      </c>
      <c r="G1483" s="10" t="n">
        <v>115</v>
      </c>
      <c r="H1483" s="10" t="n">
        <v>22</v>
      </c>
      <c r="I1483" s="10" t="n">
        <v>516</v>
      </c>
      <c r="J1483" s="10" t="n">
        <v>35930</v>
      </c>
      <c r="K1483" s="11" t="n">
        <v>8376</v>
      </c>
      <c r="L1483" s="12" t="n">
        <f aca="false">IF(COUNT(F1483,G1483)=2,F1483+G1483,"")</f>
        <v>1185</v>
      </c>
      <c r="M1483" s="12" t="n">
        <f aca="false">IF(COUNT(E1483,H1483)=2,E1483+H1483,"")</f>
        <v>696</v>
      </c>
    </row>
    <row r="1484" customFormat="false" ht="15" hidden="false" customHeight="false" outlineLevel="0" collapsed="false">
      <c r="A1484" s="7" t="s">
        <v>2455</v>
      </c>
      <c r="B1484" s="7" t="s">
        <v>187</v>
      </c>
      <c r="C1484" s="8" t="s">
        <v>2569</v>
      </c>
      <c r="D1484" s="9" t="str">
        <f aca="false">A1484&amp;"|"&amp;B1484</f>
        <v>Mississippi|Winston County</v>
      </c>
      <c r="E1484" s="10" t="n">
        <v>654</v>
      </c>
      <c r="F1484" s="10" t="n">
        <v>1153</v>
      </c>
      <c r="G1484" s="10" t="n">
        <v>112</v>
      </c>
      <c r="H1484" s="10" t="n">
        <v>22</v>
      </c>
      <c r="I1484" s="10" t="n">
        <v>503</v>
      </c>
      <c r="J1484" s="10" t="n">
        <v>49071</v>
      </c>
      <c r="K1484" s="11" t="n">
        <v>17609</v>
      </c>
      <c r="L1484" s="12" t="n">
        <f aca="false">IF(COUNT(F1484,G1484)=2,F1484+G1484,"")</f>
        <v>1265</v>
      </c>
      <c r="M1484" s="12" t="n">
        <f aca="false">IF(COUNT(E1484,H1484)=2,E1484+H1484,"")</f>
        <v>676</v>
      </c>
    </row>
    <row r="1485" customFormat="false" ht="15" hidden="false" customHeight="false" outlineLevel="0" collapsed="false">
      <c r="A1485" s="7" t="s">
        <v>2455</v>
      </c>
      <c r="B1485" s="7" t="s">
        <v>2570</v>
      </c>
      <c r="C1485" s="8" t="s">
        <v>2571</v>
      </c>
      <c r="D1485" s="9" t="str">
        <f aca="false">A1485&amp;"|"&amp;B1485</f>
        <v>Mississippi|Yalobusha County</v>
      </c>
      <c r="E1485" s="10" t="n">
        <v>810</v>
      </c>
      <c r="F1485" s="10" t="n">
        <v>1059</v>
      </c>
      <c r="G1485" s="10" t="n">
        <v>138</v>
      </c>
      <c r="H1485" s="10" t="n">
        <v>22</v>
      </c>
      <c r="I1485" s="10" t="n">
        <v>514</v>
      </c>
      <c r="J1485" s="10" t="n">
        <v>49171</v>
      </c>
      <c r="K1485" s="11" t="n">
        <v>12439</v>
      </c>
      <c r="L1485" s="12" t="n">
        <f aca="false">IF(COUNT(F1485,G1485)=2,F1485+G1485,"")</f>
        <v>1197</v>
      </c>
      <c r="M1485" s="12" t="n">
        <f aca="false">IF(COUNT(E1485,H1485)=2,E1485+H1485,"")</f>
        <v>832</v>
      </c>
    </row>
    <row r="1486" customFormat="false" ht="15" hidden="false" customHeight="false" outlineLevel="0" collapsed="false">
      <c r="A1486" s="7" t="s">
        <v>2455</v>
      </c>
      <c r="B1486" s="7" t="s">
        <v>2572</v>
      </c>
      <c r="C1486" s="8" t="s">
        <v>2573</v>
      </c>
      <c r="D1486" s="9" t="str">
        <f aca="false">A1486&amp;"|"&amp;B1486</f>
        <v>Mississippi|Yazoo County</v>
      </c>
      <c r="E1486" s="10" t="n">
        <v>804</v>
      </c>
      <c r="F1486" s="10" t="n">
        <v>1301</v>
      </c>
      <c r="G1486" s="10" t="n">
        <v>137</v>
      </c>
      <c r="H1486" s="10" t="n">
        <v>22</v>
      </c>
      <c r="I1486" s="10" t="n">
        <v>665</v>
      </c>
      <c r="J1486" s="10" t="n">
        <v>40974</v>
      </c>
      <c r="K1486" s="11" t="n">
        <v>26837</v>
      </c>
      <c r="L1486" s="12" t="n">
        <f aca="false">IF(COUNT(F1486,G1486)=2,F1486+G1486,"")</f>
        <v>1438</v>
      </c>
      <c r="M1486" s="12" t="n">
        <f aca="false">IF(COUNT(E1486,H1486)=2,E1486+H1486,"")</f>
        <v>826</v>
      </c>
    </row>
    <row r="1487" customFormat="false" ht="15" hidden="false" customHeight="false" outlineLevel="0" collapsed="false">
      <c r="A1487" s="7" t="s">
        <v>2574</v>
      </c>
      <c r="B1487" s="7" t="s">
        <v>1443</v>
      </c>
      <c r="C1487" s="8" t="s">
        <v>2575</v>
      </c>
      <c r="D1487" s="9" t="str">
        <f aca="false">A1487&amp;"|"&amp;B1487</f>
        <v>Missouri|Adair County</v>
      </c>
      <c r="E1487" s="10" t="n">
        <v>782</v>
      </c>
      <c r="F1487" s="10" t="n">
        <v>1142</v>
      </c>
      <c r="G1487" s="10" t="n">
        <v>109</v>
      </c>
      <c r="H1487" s="10" t="n">
        <v>14</v>
      </c>
      <c r="I1487" s="10" t="n">
        <v>769</v>
      </c>
      <c r="J1487" s="10" t="n">
        <v>56583</v>
      </c>
      <c r="K1487" s="11" t="n">
        <v>25224</v>
      </c>
      <c r="L1487" s="12" t="n">
        <f aca="false">IF(COUNT(F1487,G1487)=2,F1487+G1487,"")</f>
        <v>1251</v>
      </c>
      <c r="M1487" s="12" t="n">
        <f aca="false">IF(COUNT(E1487,H1487)=2,E1487+H1487,"")</f>
        <v>796</v>
      </c>
    </row>
    <row r="1488" customFormat="false" ht="15" hidden="false" customHeight="false" outlineLevel="0" collapsed="false">
      <c r="A1488" s="7" t="s">
        <v>2574</v>
      </c>
      <c r="B1488" s="7" t="s">
        <v>2576</v>
      </c>
      <c r="C1488" s="8" t="s">
        <v>2577</v>
      </c>
      <c r="D1488" s="9" t="str">
        <f aca="false">A1488&amp;"|"&amp;B1488</f>
        <v>Missouri|Andrew County</v>
      </c>
      <c r="E1488" s="10" t="n">
        <v>944</v>
      </c>
      <c r="F1488" s="10" t="n">
        <v>1365</v>
      </c>
      <c r="G1488" s="10" t="n">
        <v>132</v>
      </c>
      <c r="H1488" s="10" t="n">
        <v>14</v>
      </c>
      <c r="I1488" s="10" t="n">
        <v>928</v>
      </c>
      <c r="J1488" s="10" t="n">
        <v>74007</v>
      </c>
      <c r="K1488" s="11" t="n">
        <v>18086</v>
      </c>
      <c r="L1488" s="12" t="n">
        <f aca="false">IF(COUNT(F1488,G1488)=2,F1488+G1488,"")</f>
        <v>1497</v>
      </c>
      <c r="M1488" s="12" t="n">
        <f aca="false">IF(COUNT(E1488,H1488)=2,E1488+H1488,"")</f>
        <v>958</v>
      </c>
    </row>
    <row r="1489" customFormat="false" ht="15" hidden="false" customHeight="false" outlineLevel="0" collapsed="false">
      <c r="A1489" s="7" t="s">
        <v>2574</v>
      </c>
      <c r="B1489" s="7" t="s">
        <v>1591</v>
      </c>
      <c r="C1489" s="8" t="s">
        <v>2578</v>
      </c>
      <c r="D1489" s="9" t="str">
        <f aca="false">A1489&amp;"|"&amp;B1489</f>
        <v>Missouri|Atchison County</v>
      </c>
      <c r="E1489" s="10" t="n">
        <v>595</v>
      </c>
      <c r="F1489" s="10" t="n">
        <v>1036</v>
      </c>
      <c r="G1489" s="10" t="n">
        <v>97</v>
      </c>
      <c r="H1489" s="10" t="n">
        <v>14</v>
      </c>
      <c r="I1489" s="10" t="n">
        <v>686</v>
      </c>
      <c r="J1489" s="10" t="n">
        <v>59260</v>
      </c>
      <c r="K1489" s="11" t="n">
        <v>5216</v>
      </c>
      <c r="L1489" s="12" t="n">
        <f aca="false">IF(COUNT(F1489,G1489)=2,F1489+G1489,"")</f>
        <v>1133</v>
      </c>
      <c r="M1489" s="12" t="n">
        <f aca="false">IF(COUNT(E1489,H1489)=2,E1489+H1489,"")</f>
        <v>609</v>
      </c>
    </row>
    <row r="1490" customFormat="false" ht="15" hidden="false" customHeight="false" outlineLevel="0" collapsed="false">
      <c r="A1490" s="7" t="s">
        <v>2574</v>
      </c>
      <c r="B1490" s="7" t="s">
        <v>2579</v>
      </c>
      <c r="C1490" s="8" t="s">
        <v>2580</v>
      </c>
      <c r="D1490" s="9" t="str">
        <f aca="false">A1490&amp;"|"&amp;B1490</f>
        <v>Missouri|Audrain County</v>
      </c>
      <c r="E1490" s="10" t="n">
        <v>698</v>
      </c>
      <c r="F1490" s="10" t="n">
        <v>999</v>
      </c>
      <c r="G1490" s="10" t="n">
        <v>97</v>
      </c>
      <c r="H1490" s="10" t="n">
        <v>14</v>
      </c>
      <c r="I1490" s="10" t="n">
        <v>686</v>
      </c>
      <c r="J1490" s="10" t="n">
        <v>56232</v>
      </c>
      <c r="K1490" s="11" t="n">
        <v>24688</v>
      </c>
      <c r="L1490" s="12" t="n">
        <f aca="false">IF(COUNT(F1490,G1490)=2,F1490+G1490,"")</f>
        <v>1096</v>
      </c>
      <c r="M1490" s="12" t="n">
        <f aca="false">IF(COUNT(E1490,H1490)=2,E1490+H1490,"")</f>
        <v>712</v>
      </c>
    </row>
    <row r="1491" customFormat="false" ht="15" hidden="false" customHeight="false" outlineLevel="0" collapsed="false">
      <c r="A1491" s="7" t="s">
        <v>2574</v>
      </c>
      <c r="B1491" s="7" t="s">
        <v>2175</v>
      </c>
      <c r="C1491" s="8" t="s">
        <v>2581</v>
      </c>
      <c r="D1491" s="9" t="str">
        <f aca="false">A1491&amp;"|"&amp;B1491</f>
        <v>Missouri|Barry County</v>
      </c>
      <c r="E1491" s="10" t="n">
        <v>750</v>
      </c>
      <c r="F1491" s="10" t="n">
        <v>1191</v>
      </c>
      <c r="G1491" s="10" t="n">
        <v>105</v>
      </c>
      <c r="H1491" s="10" t="n">
        <v>14</v>
      </c>
      <c r="I1491" s="10" t="n">
        <v>737</v>
      </c>
      <c r="J1491" s="10" t="n">
        <v>56611</v>
      </c>
      <c r="K1491" s="11" t="n">
        <v>34831</v>
      </c>
      <c r="L1491" s="12" t="n">
        <f aca="false">IF(COUNT(F1491,G1491)=2,F1491+G1491,"")</f>
        <v>1296</v>
      </c>
      <c r="M1491" s="12" t="n">
        <f aca="false">IF(COUNT(E1491,H1491)=2,E1491+H1491,"")</f>
        <v>764</v>
      </c>
    </row>
    <row r="1492" customFormat="false" ht="15" hidden="false" customHeight="false" outlineLevel="0" collapsed="false">
      <c r="A1492" s="7" t="s">
        <v>2574</v>
      </c>
      <c r="B1492" s="7" t="s">
        <v>1595</v>
      </c>
      <c r="C1492" s="8" t="s">
        <v>2582</v>
      </c>
      <c r="D1492" s="9" t="str">
        <f aca="false">A1492&amp;"|"&amp;B1492</f>
        <v>Missouri|Barton County</v>
      </c>
      <c r="E1492" s="10" t="n">
        <v>777</v>
      </c>
      <c r="F1492" s="10" t="n">
        <v>1126</v>
      </c>
      <c r="G1492" s="10" t="n">
        <v>108</v>
      </c>
      <c r="H1492" s="10" t="n">
        <v>14</v>
      </c>
      <c r="I1492" s="10" t="n">
        <v>764</v>
      </c>
      <c r="J1492" s="10" t="n">
        <v>49503</v>
      </c>
      <c r="K1492" s="11" t="n">
        <v>11685</v>
      </c>
      <c r="L1492" s="12" t="n">
        <f aca="false">IF(COUNT(F1492,G1492)=2,F1492+G1492,"")</f>
        <v>1234</v>
      </c>
      <c r="M1492" s="12" t="n">
        <f aca="false">IF(COUNT(E1492,H1492)=2,E1492+H1492,"")</f>
        <v>791</v>
      </c>
    </row>
    <row r="1493" customFormat="false" ht="15" hidden="false" customHeight="false" outlineLevel="0" collapsed="false">
      <c r="A1493" s="7" t="s">
        <v>2574</v>
      </c>
      <c r="B1493" s="7" t="s">
        <v>2583</v>
      </c>
      <c r="C1493" s="8" t="s">
        <v>2584</v>
      </c>
      <c r="D1493" s="9" t="str">
        <f aca="false">A1493&amp;"|"&amp;B1493</f>
        <v>Missouri|Bates County</v>
      </c>
      <c r="E1493" s="10" t="n">
        <v>760</v>
      </c>
      <c r="F1493" s="10" t="n">
        <v>1297</v>
      </c>
      <c r="G1493" s="10" t="n">
        <v>106</v>
      </c>
      <c r="H1493" s="10" t="n">
        <v>14</v>
      </c>
      <c r="I1493" s="10" t="n">
        <v>747</v>
      </c>
      <c r="J1493" s="10" t="n">
        <v>57914</v>
      </c>
      <c r="K1493" s="11" t="n">
        <v>16121</v>
      </c>
      <c r="L1493" s="12" t="n">
        <f aca="false">IF(COUNT(F1493,G1493)=2,F1493+G1493,"")</f>
        <v>1403</v>
      </c>
      <c r="M1493" s="12" t="n">
        <f aca="false">IF(COUNT(E1493,H1493)=2,E1493+H1493,"")</f>
        <v>774</v>
      </c>
    </row>
    <row r="1494" customFormat="false" ht="15" hidden="false" customHeight="false" outlineLevel="0" collapsed="false">
      <c r="A1494" s="7" t="s">
        <v>2574</v>
      </c>
      <c r="B1494" s="7" t="s">
        <v>288</v>
      </c>
      <c r="C1494" s="8" t="s">
        <v>2585</v>
      </c>
      <c r="D1494" s="9" t="str">
        <f aca="false">A1494&amp;"|"&amp;B1494</f>
        <v>Missouri|Benton County</v>
      </c>
      <c r="E1494" s="10" t="n">
        <v>823</v>
      </c>
      <c r="F1494" s="10" t="n">
        <v>1097</v>
      </c>
      <c r="G1494" s="10" t="n">
        <v>115</v>
      </c>
      <c r="H1494" s="10" t="n">
        <v>14</v>
      </c>
      <c r="I1494" s="10" t="n">
        <v>809</v>
      </c>
      <c r="J1494" s="10" t="n">
        <v>52200</v>
      </c>
      <c r="K1494" s="11" t="n">
        <v>19887</v>
      </c>
      <c r="L1494" s="12" t="n">
        <f aca="false">IF(COUNT(F1494,G1494)=2,F1494+G1494,"")</f>
        <v>1212</v>
      </c>
      <c r="M1494" s="12" t="n">
        <f aca="false">IF(COUNT(E1494,H1494)=2,E1494+H1494,"")</f>
        <v>837</v>
      </c>
    </row>
    <row r="1495" customFormat="false" ht="15" hidden="false" customHeight="false" outlineLevel="0" collapsed="false">
      <c r="A1495" s="7" t="s">
        <v>2574</v>
      </c>
      <c r="B1495" s="7" t="s">
        <v>2586</v>
      </c>
      <c r="C1495" s="8" t="s">
        <v>2587</v>
      </c>
      <c r="D1495" s="9" t="str">
        <f aca="false">A1495&amp;"|"&amp;B1495</f>
        <v>Missouri|Bollinger County</v>
      </c>
      <c r="E1495" s="10" t="n">
        <v>677</v>
      </c>
      <c r="F1495" s="10" t="n">
        <v>1066</v>
      </c>
      <c r="G1495" s="10" t="n">
        <v>97</v>
      </c>
      <c r="H1495" s="10" t="n">
        <v>14</v>
      </c>
      <c r="I1495" s="10" t="n">
        <v>686</v>
      </c>
      <c r="J1495" s="10" t="n">
        <v>57286</v>
      </c>
      <c r="K1495" s="11" t="n">
        <v>10591</v>
      </c>
      <c r="L1495" s="12" t="n">
        <f aca="false">IF(COUNT(F1495,G1495)=2,F1495+G1495,"")</f>
        <v>1163</v>
      </c>
      <c r="M1495" s="12" t="n">
        <f aca="false">IF(COUNT(E1495,H1495)=2,E1495+H1495,"")</f>
        <v>691</v>
      </c>
    </row>
    <row r="1496" customFormat="false" ht="15" hidden="false" customHeight="false" outlineLevel="0" collapsed="false">
      <c r="A1496" s="7" t="s">
        <v>2574</v>
      </c>
      <c r="B1496" s="7" t="s">
        <v>290</v>
      </c>
      <c r="C1496" s="8" t="s">
        <v>2588</v>
      </c>
      <c r="D1496" s="9" t="str">
        <f aca="false">A1496&amp;"|"&amp;B1496</f>
        <v>Missouri|Boone County</v>
      </c>
      <c r="E1496" s="10" t="n">
        <v>1060</v>
      </c>
      <c r="F1496" s="10" t="n">
        <v>1565</v>
      </c>
      <c r="G1496" s="10" t="n">
        <v>148</v>
      </c>
      <c r="H1496" s="10" t="n">
        <v>14</v>
      </c>
      <c r="I1496" s="10" t="n">
        <v>1042</v>
      </c>
      <c r="J1496" s="10" t="n">
        <v>69913</v>
      </c>
      <c r="K1496" s="11" t="n">
        <v>185874</v>
      </c>
      <c r="L1496" s="12" t="n">
        <f aca="false">IF(COUNT(F1496,G1496)=2,F1496+G1496,"")</f>
        <v>1713</v>
      </c>
      <c r="M1496" s="12" t="n">
        <f aca="false">IF(COUNT(E1496,H1496)=2,E1496+H1496,"")</f>
        <v>1074</v>
      </c>
    </row>
    <row r="1497" customFormat="false" ht="15" hidden="false" customHeight="false" outlineLevel="0" collapsed="false">
      <c r="A1497" s="7" t="s">
        <v>2574</v>
      </c>
      <c r="B1497" s="7" t="s">
        <v>1458</v>
      </c>
      <c r="C1497" s="8" t="s">
        <v>2589</v>
      </c>
      <c r="D1497" s="9" t="str">
        <f aca="false">A1497&amp;"|"&amp;B1497</f>
        <v>Missouri|Buchanan County</v>
      </c>
      <c r="E1497" s="10" t="n">
        <v>889</v>
      </c>
      <c r="F1497" s="10" t="n">
        <v>1280</v>
      </c>
      <c r="G1497" s="10" t="n">
        <v>124</v>
      </c>
      <c r="H1497" s="10" t="n">
        <v>14</v>
      </c>
      <c r="I1497" s="10" t="n">
        <v>874</v>
      </c>
      <c r="J1497" s="10" t="n">
        <v>59423</v>
      </c>
      <c r="K1497" s="11" t="n">
        <v>83855</v>
      </c>
      <c r="L1497" s="12" t="n">
        <f aca="false">IF(COUNT(F1497,G1497)=2,F1497+G1497,"")</f>
        <v>1404</v>
      </c>
      <c r="M1497" s="12" t="n">
        <f aca="false">IF(COUNT(E1497,H1497)=2,E1497+H1497,"")</f>
        <v>903</v>
      </c>
    </row>
    <row r="1498" customFormat="false" ht="15" hidden="false" customHeight="false" outlineLevel="0" collapsed="false">
      <c r="A1498" s="7" t="s">
        <v>2574</v>
      </c>
      <c r="B1498" s="7" t="s">
        <v>67</v>
      </c>
      <c r="C1498" s="8" t="s">
        <v>2590</v>
      </c>
      <c r="D1498" s="9" t="str">
        <f aca="false">A1498&amp;"|"&amp;B1498</f>
        <v>Missouri|Butler County</v>
      </c>
      <c r="E1498" s="10" t="n">
        <v>768</v>
      </c>
      <c r="F1498" s="10" t="n">
        <v>1051</v>
      </c>
      <c r="G1498" s="10" t="n">
        <v>107</v>
      </c>
      <c r="H1498" s="10" t="n">
        <v>14</v>
      </c>
      <c r="I1498" s="10" t="n">
        <v>755</v>
      </c>
      <c r="J1498" s="10" t="n">
        <v>49213</v>
      </c>
      <c r="K1498" s="11" t="n">
        <v>42166</v>
      </c>
      <c r="L1498" s="12" t="n">
        <f aca="false">IF(COUNT(F1498,G1498)=2,F1498+G1498,"")</f>
        <v>1158</v>
      </c>
      <c r="M1498" s="12" t="n">
        <f aca="false">IF(COUNT(E1498,H1498)=2,E1498+H1498,"")</f>
        <v>782</v>
      </c>
    </row>
    <row r="1499" customFormat="false" ht="15" hidden="false" customHeight="false" outlineLevel="0" collapsed="false">
      <c r="A1499" s="7" t="s">
        <v>2574</v>
      </c>
      <c r="B1499" s="7" t="s">
        <v>1787</v>
      </c>
      <c r="C1499" s="8" t="s">
        <v>2591</v>
      </c>
      <c r="D1499" s="9" t="str">
        <f aca="false">A1499&amp;"|"&amp;B1499</f>
        <v>Missouri|Caldwell County</v>
      </c>
      <c r="E1499" s="10" t="n">
        <v>628</v>
      </c>
      <c r="F1499" s="10" t="n">
        <v>1310</v>
      </c>
      <c r="G1499" s="10" t="n">
        <v>97</v>
      </c>
      <c r="H1499" s="10" t="n">
        <v>14</v>
      </c>
      <c r="I1499" s="10" t="n">
        <v>686</v>
      </c>
      <c r="J1499" s="10" t="n">
        <v>62520</v>
      </c>
      <c r="K1499" s="11" t="n">
        <v>8890</v>
      </c>
      <c r="L1499" s="12" t="n">
        <f aca="false">IF(COUNT(F1499,G1499)=2,F1499+G1499,"")</f>
        <v>1407</v>
      </c>
      <c r="M1499" s="12" t="n">
        <f aca="false">IF(COUNT(E1499,H1499)=2,E1499+H1499,"")</f>
        <v>642</v>
      </c>
    </row>
    <row r="1500" customFormat="false" ht="15" hidden="false" customHeight="false" outlineLevel="0" collapsed="false">
      <c r="A1500" s="7" t="s">
        <v>2574</v>
      </c>
      <c r="B1500" s="7" t="s">
        <v>2592</v>
      </c>
      <c r="C1500" s="8" t="s">
        <v>2593</v>
      </c>
      <c r="D1500" s="9" t="str">
        <f aca="false">A1500&amp;"|"&amp;B1500</f>
        <v>Missouri|Callaway County</v>
      </c>
      <c r="E1500" s="10" t="n">
        <v>850</v>
      </c>
      <c r="F1500" s="10" t="n">
        <v>1378</v>
      </c>
      <c r="G1500" s="10" t="n">
        <v>119</v>
      </c>
      <c r="H1500" s="10" t="n">
        <v>14</v>
      </c>
      <c r="I1500" s="10" t="n">
        <v>836</v>
      </c>
      <c r="J1500" s="10" t="n">
        <v>72645</v>
      </c>
      <c r="K1500" s="11" t="n">
        <v>44541</v>
      </c>
      <c r="L1500" s="12" t="n">
        <f aca="false">IF(COUNT(F1500,G1500)=2,F1500+G1500,"")</f>
        <v>1497</v>
      </c>
      <c r="M1500" s="12" t="n">
        <f aca="false">IF(COUNT(E1500,H1500)=2,E1500+H1500,"")</f>
        <v>864</v>
      </c>
    </row>
    <row r="1501" customFormat="false" ht="15" hidden="false" customHeight="false" outlineLevel="0" collapsed="false">
      <c r="A1501" s="7" t="s">
        <v>2574</v>
      </c>
      <c r="B1501" s="7" t="s">
        <v>829</v>
      </c>
      <c r="C1501" s="8" t="s">
        <v>2594</v>
      </c>
      <c r="D1501" s="9" t="str">
        <f aca="false">A1501&amp;"|"&amp;B1501</f>
        <v>Missouri|Camden County</v>
      </c>
      <c r="E1501" s="10" t="n">
        <v>838</v>
      </c>
      <c r="F1501" s="10" t="n">
        <v>1453</v>
      </c>
      <c r="G1501" s="10" t="n">
        <v>117</v>
      </c>
      <c r="H1501" s="10" t="n">
        <v>14</v>
      </c>
      <c r="I1501" s="10" t="n">
        <v>824</v>
      </c>
      <c r="J1501" s="10" t="n">
        <v>62927</v>
      </c>
      <c r="K1501" s="11" t="n">
        <v>43416</v>
      </c>
      <c r="L1501" s="12" t="n">
        <f aca="false">IF(COUNT(F1501,G1501)=2,F1501+G1501,"")</f>
        <v>1570</v>
      </c>
      <c r="M1501" s="12" t="n">
        <f aca="false">IF(COUNT(E1501,H1501)=2,E1501+H1501,"")</f>
        <v>852</v>
      </c>
    </row>
    <row r="1502" customFormat="false" ht="15" hidden="false" customHeight="false" outlineLevel="0" collapsed="false">
      <c r="A1502" s="7" t="s">
        <v>2574</v>
      </c>
      <c r="B1502" s="7" t="s">
        <v>2595</v>
      </c>
      <c r="C1502" s="8" t="s">
        <v>2596</v>
      </c>
      <c r="D1502" s="9" t="str">
        <f aca="false">A1502&amp;"|"&amp;B1502</f>
        <v>Missouri|Cape Girardeau County</v>
      </c>
      <c r="E1502" s="10" t="n">
        <v>881</v>
      </c>
      <c r="F1502" s="10" t="n">
        <v>1389</v>
      </c>
      <c r="G1502" s="10" t="n">
        <v>123</v>
      </c>
      <c r="H1502" s="10" t="n">
        <v>14</v>
      </c>
      <c r="I1502" s="10" t="n">
        <v>866</v>
      </c>
      <c r="J1502" s="10" t="n">
        <v>68912</v>
      </c>
      <c r="K1502" s="11" t="n">
        <v>82180</v>
      </c>
      <c r="L1502" s="12" t="n">
        <f aca="false">IF(COUNT(F1502,G1502)=2,F1502+G1502,"")</f>
        <v>1512</v>
      </c>
      <c r="M1502" s="12" t="n">
        <f aca="false">IF(COUNT(E1502,H1502)=2,E1502+H1502,"")</f>
        <v>895</v>
      </c>
    </row>
    <row r="1503" customFormat="false" ht="15" hidden="false" customHeight="false" outlineLevel="0" collapsed="false">
      <c r="A1503" s="7" t="s">
        <v>2574</v>
      </c>
      <c r="B1503" s="7" t="s">
        <v>295</v>
      </c>
      <c r="C1503" s="8" t="s">
        <v>2597</v>
      </c>
      <c r="D1503" s="9" t="str">
        <f aca="false">A1503&amp;"|"&amp;B1503</f>
        <v>Missouri|Carroll County</v>
      </c>
      <c r="E1503" s="10" t="n">
        <v>785</v>
      </c>
      <c r="F1503" s="10" t="n">
        <v>1031</v>
      </c>
      <c r="G1503" s="10" t="n">
        <v>110</v>
      </c>
      <c r="H1503" s="10" t="n">
        <v>14</v>
      </c>
      <c r="I1503" s="10" t="n">
        <v>772</v>
      </c>
      <c r="J1503" s="10" t="n">
        <v>61712</v>
      </c>
      <c r="K1503" s="11" t="n">
        <v>8459</v>
      </c>
      <c r="L1503" s="12" t="n">
        <f aca="false">IF(COUNT(F1503,G1503)=2,F1503+G1503,"")</f>
        <v>1141</v>
      </c>
      <c r="M1503" s="12" t="n">
        <f aca="false">IF(COUNT(E1503,H1503)=2,E1503+H1503,"")</f>
        <v>799</v>
      </c>
    </row>
    <row r="1504" customFormat="false" ht="15" hidden="false" customHeight="false" outlineLevel="0" collapsed="false">
      <c r="A1504" s="7" t="s">
        <v>2574</v>
      </c>
      <c r="B1504" s="7" t="s">
        <v>1796</v>
      </c>
      <c r="C1504" s="8" t="s">
        <v>2598</v>
      </c>
      <c r="D1504" s="9" t="str">
        <f aca="false">A1504&amp;"|"&amp;B1504</f>
        <v>Missouri|Carter County</v>
      </c>
      <c r="E1504" s="10" t="n">
        <v>661</v>
      </c>
      <c r="F1504" s="10" t="n">
        <v>1100</v>
      </c>
      <c r="G1504" s="10" t="n">
        <v>97</v>
      </c>
      <c r="H1504" s="10" t="n">
        <v>14</v>
      </c>
      <c r="I1504" s="10" t="n">
        <v>686</v>
      </c>
      <c r="J1504" s="10" t="n">
        <v>45083</v>
      </c>
      <c r="K1504" s="11" t="n">
        <v>5269</v>
      </c>
      <c r="L1504" s="12" t="n">
        <f aca="false">IF(COUNT(F1504,G1504)=2,F1504+G1504,"")</f>
        <v>1197</v>
      </c>
      <c r="M1504" s="12" t="n">
        <f aca="false">IF(COUNT(E1504,H1504)=2,E1504+H1504,"")</f>
        <v>675</v>
      </c>
    </row>
    <row r="1505" customFormat="false" ht="15" hidden="false" customHeight="false" outlineLevel="0" collapsed="false">
      <c r="A1505" s="7" t="s">
        <v>2574</v>
      </c>
      <c r="B1505" s="7" t="s">
        <v>1164</v>
      </c>
      <c r="C1505" s="8" t="s">
        <v>2599</v>
      </c>
      <c r="D1505" s="9" t="str">
        <f aca="false">A1505&amp;"|"&amp;B1505</f>
        <v>Missouri|Cass County</v>
      </c>
      <c r="E1505" s="10" t="n">
        <v>1147</v>
      </c>
      <c r="F1505" s="10" t="n">
        <v>1700</v>
      </c>
      <c r="G1505" s="10" t="n">
        <v>160</v>
      </c>
      <c r="H1505" s="10" t="n">
        <v>14</v>
      </c>
      <c r="I1505" s="10" t="n">
        <v>1128</v>
      </c>
      <c r="J1505" s="10" t="n">
        <v>87413</v>
      </c>
      <c r="K1505" s="11" t="n">
        <v>109393</v>
      </c>
      <c r="L1505" s="12" t="n">
        <f aca="false">IF(COUNT(F1505,G1505)=2,F1505+G1505,"")</f>
        <v>1860</v>
      </c>
      <c r="M1505" s="12" t="n">
        <f aca="false">IF(COUNT(E1505,H1505)=2,E1505+H1505,"")</f>
        <v>1161</v>
      </c>
    </row>
    <row r="1506" customFormat="false" ht="15" hidden="false" customHeight="false" outlineLevel="0" collapsed="false">
      <c r="A1506" s="7" t="s">
        <v>2574</v>
      </c>
      <c r="B1506" s="7" t="s">
        <v>1466</v>
      </c>
      <c r="C1506" s="8" t="s">
        <v>2600</v>
      </c>
      <c r="D1506" s="9" t="str">
        <f aca="false">A1506&amp;"|"&amp;B1506</f>
        <v>Missouri|Cedar County</v>
      </c>
      <c r="E1506" s="10" t="n">
        <v>783</v>
      </c>
      <c r="F1506" s="10" t="n">
        <v>1189</v>
      </c>
      <c r="G1506" s="10" t="n">
        <v>109</v>
      </c>
      <c r="H1506" s="10" t="n">
        <v>14</v>
      </c>
      <c r="I1506" s="10" t="n">
        <v>770</v>
      </c>
      <c r="J1506" s="10" t="n">
        <v>45577</v>
      </c>
      <c r="K1506" s="11" t="n">
        <v>14440</v>
      </c>
      <c r="L1506" s="12" t="n">
        <f aca="false">IF(COUNT(F1506,G1506)=2,F1506+G1506,"")</f>
        <v>1298</v>
      </c>
      <c r="M1506" s="12" t="n">
        <f aca="false">IF(COUNT(E1506,H1506)=2,E1506+H1506,"")</f>
        <v>797</v>
      </c>
    </row>
    <row r="1507" customFormat="false" ht="15" hidden="false" customHeight="false" outlineLevel="0" collapsed="false">
      <c r="A1507" s="7" t="s">
        <v>2574</v>
      </c>
      <c r="B1507" s="7" t="s">
        <v>2601</v>
      </c>
      <c r="C1507" s="8" t="s">
        <v>2602</v>
      </c>
      <c r="D1507" s="9" t="str">
        <f aca="false">A1507&amp;"|"&amp;B1507</f>
        <v>Missouri|Chariton County</v>
      </c>
      <c r="E1507" s="10" t="n">
        <v>540</v>
      </c>
      <c r="F1507" s="10" t="n">
        <v>1065</v>
      </c>
      <c r="G1507" s="10" t="n">
        <v>97</v>
      </c>
      <c r="H1507" s="10" t="n">
        <v>14</v>
      </c>
      <c r="I1507" s="10" t="n">
        <v>686</v>
      </c>
      <c r="J1507" s="10" t="n">
        <v>63307</v>
      </c>
      <c r="K1507" s="11" t="n">
        <v>7406</v>
      </c>
      <c r="L1507" s="12" t="n">
        <f aca="false">IF(COUNT(F1507,G1507)=2,F1507+G1507,"")</f>
        <v>1162</v>
      </c>
      <c r="M1507" s="12" t="n">
        <f aca="false">IF(COUNT(E1507,H1507)=2,E1507+H1507,"")</f>
        <v>554</v>
      </c>
    </row>
    <row r="1508" customFormat="false" ht="15" hidden="false" customHeight="false" outlineLevel="0" collapsed="false">
      <c r="A1508" s="7" t="s">
        <v>2574</v>
      </c>
      <c r="B1508" s="7" t="s">
        <v>1168</v>
      </c>
      <c r="C1508" s="8" t="s">
        <v>2603</v>
      </c>
      <c r="D1508" s="9" t="str">
        <f aca="false">A1508&amp;"|"&amp;B1508</f>
        <v>Missouri|Christian County</v>
      </c>
      <c r="E1508" s="10" t="n">
        <v>979</v>
      </c>
      <c r="F1508" s="10" t="n">
        <v>1531</v>
      </c>
      <c r="G1508" s="10" t="n">
        <v>137</v>
      </c>
      <c r="H1508" s="10" t="n">
        <v>14</v>
      </c>
      <c r="I1508" s="10" t="n">
        <v>963</v>
      </c>
      <c r="J1508" s="10" t="n">
        <v>81245</v>
      </c>
      <c r="K1508" s="11" t="n">
        <v>91229</v>
      </c>
      <c r="L1508" s="12" t="n">
        <f aca="false">IF(COUNT(F1508,G1508)=2,F1508+G1508,"")</f>
        <v>1668</v>
      </c>
      <c r="M1508" s="12" t="n">
        <f aca="false">IF(COUNT(E1508,H1508)=2,E1508+H1508,"")</f>
        <v>993</v>
      </c>
    </row>
    <row r="1509" customFormat="false" ht="15" hidden="false" customHeight="false" outlineLevel="0" collapsed="false">
      <c r="A1509" s="7" t="s">
        <v>2574</v>
      </c>
      <c r="B1509" s="7" t="s">
        <v>299</v>
      </c>
      <c r="C1509" s="8" t="s">
        <v>2604</v>
      </c>
      <c r="D1509" s="9" t="str">
        <f aca="false">A1509&amp;"|"&amp;B1509</f>
        <v>Missouri|Clark County</v>
      </c>
      <c r="E1509" s="10" t="n">
        <v>589</v>
      </c>
      <c r="F1509" s="10" t="n">
        <v>1217</v>
      </c>
      <c r="G1509" s="10" t="n">
        <v>97</v>
      </c>
      <c r="H1509" s="10" t="n">
        <v>14</v>
      </c>
      <c r="I1509" s="10" t="n">
        <v>686</v>
      </c>
      <c r="J1509" s="10" t="n">
        <v>51458</v>
      </c>
      <c r="K1509" s="11" t="n">
        <v>6680</v>
      </c>
      <c r="L1509" s="12" t="n">
        <f aca="false">IF(COUNT(F1509,G1509)=2,F1509+G1509,"")</f>
        <v>1314</v>
      </c>
      <c r="M1509" s="12" t="n">
        <f aca="false">IF(COUNT(E1509,H1509)=2,E1509+H1509,"")</f>
        <v>603</v>
      </c>
    </row>
    <row r="1510" customFormat="false" ht="15" hidden="false" customHeight="false" outlineLevel="0" collapsed="false">
      <c r="A1510" s="7" t="s">
        <v>2574</v>
      </c>
      <c r="B1510" s="7" t="s">
        <v>81</v>
      </c>
      <c r="C1510" s="8" t="s">
        <v>2605</v>
      </c>
      <c r="D1510" s="9" t="str">
        <f aca="false">A1510&amp;"|"&amp;B1510</f>
        <v>Missouri|Clay County</v>
      </c>
      <c r="E1510" s="10" t="n">
        <v>1220</v>
      </c>
      <c r="F1510" s="10" t="n">
        <v>1696</v>
      </c>
      <c r="G1510" s="10" t="n">
        <v>170</v>
      </c>
      <c r="H1510" s="10" t="n">
        <v>14</v>
      </c>
      <c r="I1510" s="10" t="n">
        <v>1004</v>
      </c>
      <c r="J1510" s="10" t="n">
        <v>86150</v>
      </c>
      <c r="K1510" s="11" t="n">
        <v>255566</v>
      </c>
      <c r="L1510" s="12" t="n">
        <f aca="false">IF(COUNT(F1510,G1510)=2,F1510+G1510,"")</f>
        <v>1866</v>
      </c>
      <c r="M1510" s="12" t="n">
        <f aca="false">IF(COUNT(E1510,H1510)=2,E1510+H1510,"")</f>
        <v>1234</v>
      </c>
    </row>
    <row r="1511" customFormat="false" ht="15" hidden="false" customHeight="false" outlineLevel="0" collapsed="false">
      <c r="A1511" s="7" t="s">
        <v>2574</v>
      </c>
      <c r="B1511" s="7" t="s">
        <v>1172</v>
      </c>
      <c r="C1511" s="8" t="s">
        <v>2606</v>
      </c>
      <c r="D1511" s="9" t="str">
        <f aca="false">A1511&amp;"|"&amp;B1511</f>
        <v>Missouri|Clinton County</v>
      </c>
      <c r="E1511" s="10" t="n">
        <v>985</v>
      </c>
      <c r="F1511" s="10" t="n">
        <v>1503</v>
      </c>
      <c r="G1511" s="10" t="n">
        <v>137</v>
      </c>
      <c r="H1511" s="10" t="n">
        <v>14</v>
      </c>
      <c r="I1511" s="10" t="n">
        <v>969</v>
      </c>
      <c r="J1511" s="10" t="n">
        <v>70625</v>
      </c>
      <c r="K1511" s="11" t="n">
        <v>21259</v>
      </c>
      <c r="L1511" s="12" t="n">
        <f aca="false">IF(COUNT(F1511,G1511)=2,F1511+G1511,"")</f>
        <v>1640</v>
      </c>
      <c r="M1511" s="12" t="n">
        <f aca="false">IF(COUNT(E1511,H1511)=2,E1511+H1511,"")</f>
        <v>999</v>
      </c>
    </row>
    <row r="1512" customFormat="false" ht="15" hidden="false" customHeight="false" outlineLevel="0" collapsed="false">
      <c r="A1512" s="7" t="s">
        <v>2574</v>
      </c>
      <c r="B1512" s="7" t="s">
        <v>2607</v>
      </c>
      <c r="C1512" s="8" t="s">
        <v>2608</v>
      </c>
      <c r="D1512" s="9" t="str">
        <f aca="false">A1512&amp;"|"&amp;B1512</f>
        <v>Missouri|Cole County</v>
      </c>
      <c r="E1512" s="10" t="n">
        <v>804</v>
      </c>
      <c r="F1512" s="10" t="n">
        <v>1381</v>
      </c>
      <c r="G1512" s="10" t="n">
        <v>112</v>
      </c>
      <c r="H1512" s="10" t="n">
        <v>14</v>
      </c>
      <c r="I1512" s="10" t="n">
        <v>791</v>
      </c>
      <c r="J1512" s="10" t="n">
        <v>73273</v>
      </c>
      <c r="K1512" s="11" t="n">
        <v>76924</v>
      </c>
      <c r="L1512" s="12" t="n">
        <f aca="false">IF(COUNT(F1512,G1512)=2,F1512+G1512,"")</f>
        <v>1493</v>
      </c>
      <c r="M1512" s="12" t="n">
        <f aca="false">IF(COUNT(E1512,H1512)=2,E1512+H1512,"")</f>
        <v>818</v>
      </c>
    </row>
    <row r="1513" customFormat="false" ht="15" hidden="false" customHeight="false" outlineLevel="0" collapsed="false">
      <c r="A1513" s="7" t="s">
        <v>2574</v>
      </c>
      <c r="B1513" s="7" t="s">
        <v>2609</v>
      </c>
      <c r="C1513" s="8" t="s">
        <v>2610</v>
      </c>
      <c r="D1513" s="9" t="str">
        <f aca="false">A1513&amp;"|"&amp;B1513</f>
        <v>Missouri|Cooper County</v>
      </c>
      <c r="E1513" s="10" t="n">
        <v>763</v>
      </c>
      <c r="F1513" s="10" t="n">
        <v>1228</v>
      </c>
      <c r="G1513" s="10" t="n">
        <v>106</v>
      </c>
      <c r="H1513" s="10" t="n">
        <v>14</v>
      </c>
      <c r="I1513" s="10" t="n">
        <v>750</v>
      </c>
      <c r="J1513" s="10" t="n">
        <v>67548</v>
      </c>
      <c r="K1513" s="11" t="n">
        <v>16835</v>
      </c>
      <c r="L1513" s="12" t="n">
        <f aca="false">IF(COUNT(F1513,G1513)=2,F1513+G1513,"")</f>
        <v>1334</v>
      </c>
      <c r="M1513" s="12" t="n">
        <f aca="false">IF(COUNT(E1513,H1513)=2,E1513+H1513,"")</f>
        <v>777</v>
      </c>
    </row>
    <row r="1514" customFormat="false" ht="15" hidden="false" customHeight="false" outlineLevel="0" collapsed="false">
      <c r="A1514" s="7" t="s">
        <v>2574</v>
      </c>
      <c r="B1514" s="7" t="s">
        <v>311</v>
      </c>
      <c r="C1514" s="8" t="s">
        <v>2611</v>
      </c>
      <c r="D1514" s="9" t="str">
        <f aca="false">A1514&amp;"|"&amp;B1514</f>
        <v>Missouri|Crawford County</v>
      </c>
      <c r="E1514" s="10" t="n">
        <v>807</v>
      </c>
      <c r="F1514" s="10" t="n">
        <v>1210</v>
      </c>
      <c r="G1514" s="10" t="n">
        <v>113</v>
      </c>
      <c r="H1514" s="10" t="n">
        <v>14</v>
      </c>
      <c r="I1514" s="10" t="n">
        <v>794</v>
      </c>
      <c r="J1514" s="10" t="n">
        <v>56345</v>
      </c>
      <c r="K1514" s="11" t="n">
        <v>22890</v>
      </c>
      <c r="L1514" s="12" t="n">
        <f aca="false">IF(COUNT(F1514,G1514)=2,F1514+G1514,"")</f>
        <v>1323</v>
      </c>
      <c r="M1514" s="12" t="n">
        <f aca="false">IF(COUNT(E1514,H1514)=2,E1514+H1514,"")</f>
        <v>821</v>
      </c>
    </row>
    <row r="1515" customFormat="false" ht="15" hidden="false" customHeight="false" outlineLevel="0" collapsed="false">
      <c r="A1515" s="7" t="s">
        <v>2574</v>
      </c>
      <c r="B1515" s="7" t="s">
        <v>864</v>
      </c>
      <c r="C1515" s="8" t="s">
        <v>2612</v>
      </c>
      <c r="D1515" s="9" t="str">
        <f aca="false">A1515&amp;"|"&amp;B1515</f>
        <v>Missouri|Dade County</v>
      </c>
      <c r="E1515" s="10" t="n">
        <v>650</v>
      </c>
      <c r="F1515" s="10" t="n">
        <v>1127</v>
      </c>
      <c r="G1515" s="10" t="n">
        <v>97</v>
      </c>
      <c r="H1515" s="10" t="n">
        <v>14</v>
      </c>
      <c r="I1515" s="10" t="n">
        <v>686</v>
      </c>
      <c r="J1515" s="10" t="n">
        <v>49899</v>
      </c>
      <c r="K1515" s="11" t="n">
        <v>7627</v>
      </c>
      <c r="L1515" s="12" t="n">
        <f aca="false">IF(COUNT(F1515,G1515)=2,F1515+G1515,"")</f>
        <v>1224</v>
      </c>
      <c r="M1515" s="12" t="n">
        <f aca="false">IF(COUNT(E1515,H1515)=2,E1515+H1515,"")</f>
        <v>664</v>
      </c>
    </row>
    <row r="1516" customFormat="false" ht="15" hidden="false" customHeight="false" outlineLevel="0" collapsed="false">
      <c r="A1516" s="7" t="s">
        <v>2574</v>
      </c>
      <c r="B1516" s="7" t="s">
        <v>101</v>
      </c>
      <c r="C1516" s="8" t="s">
        <v>2613</v>
      </c>
      <c r="D1516" s="9" t="str">
        <f aca="false">A1516&amp;"|"&amp;B1516</f>
        <v>Missouri|Dallas County</v>
      </c>
      <c r="E1516" s="10" t="n">
        <v>685</v>
      </c>
      <c r="F1516" s="10" t="n">
        <v>1107</v>
      </c>
      <c r="G1516" s="10" t="n">
        <v>97</v>
      </c>
      <c r="H1516" s="10" t="n">
        <v>14</v>
      </c>
      <c r="I1516" s="10" t="n">
        <v>686</v>
      </c>
      <c r="J1516" s="10" t="n">
        <v>53177</v>
      </c>
      <c r="K1516" s="11" t="n">
        <v>17344</v>
      </c>
      <c r="L1516" s="12" t="n">
        <f aca="false">IF(COUNT(F1516,G1516)=2,F1516+G1516,"")</f>
        <v>1204</v>
      </c>
      <c r="M1516" s="12" t="n">
        <f aca="false">IF(COUNT(E1516,H1516)=2,E1516+H1516,"")</f>
        <v>699</v>
      </c>
    </row>
    <row r="1517" customFormat="false" ht="15" hidden="false" customHeight="false" outlineLevel="0" collapsed="false">
      <c r="A1517" s="7" t="s">
        <v>2574</v>
      </c>
      <c r="B1517" s="7" t="s">
        <v>1325</v>
      </c>
      <c r="C1517" s="8" t="s">
        <v>2614</v>
      </c>
      <c r="D1517" s="9" t="str">
        <f aca="false">A1517&amp;"|"&amp;B1517</f>
        <v>Missouri|Daviess County</v>
      </c>
      <c r="E1517" s="10" t="n">
        <v>731</v>
      </c>
      <c r="F1517" s="10" t="n">
        <v>1295</v>
      </c>
      <c r="G1517" s="10" t="n">
        <v>102</v>
      </c>
      <c r="H1517" s="10" t="n">
        <v>14</v>
      </c>
      <c r="I1517" s="10" t="n">
        <v>719</v>
      </c>
      <c r="J1517" s="10" t="n">
        <v>60665</v>
      </c>
      <c r="K1517" s="11" t="n">
        <v>8449</v>
      </c>
      <c r="L1517" s="12" t="n">
        <f aca="false">IF(COUNT(F1517,G1517)=2,F1517+G1517,"")</f>
        <v>1397</v>
      </c>
      <c r="M1517" s="12" t="n">
        <f aca="false">IF(COUNT(E1517,H1517)=2,E1517+H1517,"")</f>
        <v>745</v>
      </c>
    </row>
    <row r="1518" customFormat="false" ht="15" hidden="false" customHeight="false" outlineLevel="0" collapsed="false">
      <c r="A1518" s="7" t="s">
        <v>2574</v>
      </c>
      <c r="B1518" s="7" t="s">
        <v>103</v>
      </c>
      <c r="C1518" s="8" t="s">
        <v>2615</v>
      </c>
      <c r="D1518" s="9" t="str">
        <f aca="false">A1518&amp;"|"&amp;B1518</f>
        <v>Missouri|DeKalb County</v>
      </c>
      <c r="E1518" s="10" t="n">
        <v>796</v>
      </c>
      <c r="F1518" s="10" t="n">
        <v>1368</v>
      </c>
      <c r="G1518" s="10" t="n">
        <v>111</v>
      </c>
      <c r="H1518" s="10" t="n">
        <v>14</v>
      </c>
      <c r="I1518" s="10" t="n">
        <v>783</v>
      </c>
      <c r="J1518" s="10" t="n">
        <v>69093</v>
      </c>
      <c r="K1518" s="11" t="n">
        <v>11176</v>
      </c>
      <c r="L1518" s="12" t="n">
        <f aca="false">IF(COUNT(F1518,G1518)=2,F1518+G1518,"")</f>
        <v>1479</v>
      </c>
      <c r="M1518" s="12" t="n">
        <f aca="false">IF(COUNT(E1518,H1518)=2,E1518+H1518,"")</f>
        <v>810</v>
      </c>
    </row>
    <row r="1519" customFormat="false" ht="15" hidden="false" customHeight="false" outlineLevel="0" collapsed="false">
      <c r="A1519" s="7" t="s">
        <v>2574</v>
      </c>
      <c r="B1519" s="7" t="s">
        <v>2616</v>
      </c>
      <c r="C1519" s="8" t="s">
        <v>2617</v>
      </c>
      <c r="D1519" s="9" t="str">
        <f aca="false">A1519&amp;"|"&amp;B1519</f>
        <v>Missouri|Dent County</v>
      </c>
      <c r="E1519" s="10" t="n">
        <v>615</v>
      </c>
      <c r="F1519" s="10" t="n">
        <v>1188</v>
      </c>
      <c r="G1519" s="10" t="n">
        <v>97</v>
      </c>
      <c r="H1519" s="10" t="n">
        <v>14</v>
      </c>
      <c r="I1519" s="10" t="n">
        <v>686</v>
      </c>
      <c r="J1519" s="10" t="n">
        <v>54306</v>
      </c>
      <c r="K1519" s="11" t="n">
        <v>14506</v>
      </c>
      <c r="L1519" s="12" t="n">
        <f aca="false">IF(COUNT(F1519,G1519)=2,F1519+G1519,"")</f>
        <v>1285</v>
      </c>
      <c r="M1519" s="12" t="n">
        <f aca="false">IF(COUNT(E1519,H1519)=2,E1519+H1519,"")</f>
        <v>629</v>
      </c>
    </row>
    <row r="1520" customFormat="false" ht="15" hidden="false" customHeight="false" outlineLevel="0" collapsed="false">
      <c r="A1520" s="7" t="s">
        <v>2574</v>
      </c>
      <c r="B1520" s="7" t="s">
        <v>566</v>
      </c>
      <c r="C1520" s="8" t="s">
        <v>2618</v>
      </c>
      <c r="D1520" s="9" t="str">
        <f aca="false">A1520&amp;"|"&amp;B1520</f>
        <v>Missouri|Douglas County</v>
      </c>
      <c r="E1520" s="10" t="n">
        <v>687</v>
      </c>
      <c r="F1520" s="10" t="n">
        <v>1049</v>
      </c>
      <c r="G1520" s="10" t="n">
        <v>97</v>
      </c>
      <c r="H1520" s="10" t="n">
        <v>14</v>
      </c>
      <c r="I1520" s="10" t="n">
        <v>686</v>
      </c>
      <c r="J1520" s="10" t="n">
        <v>49828</v>
      </c>
      <c r="K1520" s="11" t="n">
        <v>11850</v>
      </c>
      <c r="L1520" s="12" t="n">
        <f aca="false">IF(COUNT(F1520,G1520)=2,F1520+G1520,"")</f>
        <v>1146</v>
      </c>
      <c r="M1520" s="12" t="n">
        <f aca="false">IF(COUNT(E1520,H1520)=2,E1520+H1520,"")</f>
        <v>701</v>
      </c>
    </row>
    <row r="1521" customFormat="false" ht="15" hidden="false" customHeight="false" outlineLevel="0" collapsed="false">
      <c r="A1521" s="7" t="s">
        <v>2574</v>
      </c>
      <c r="B1521" s="7" t="s">
        <v>2619</v>
      </c>
      <c r="C1521" s="8" t="s">
        <v>2620</v>
      </c>
      <c r="D1521" s="9" t="str">
        <f aca="false">A1521&amp;"|"&amp;B1521</f>
        <v>Missouri|Dunklin County</v>
      </c>
      <c r="E1521" s="10" t="n">
        <v>632</v>
      </c>
      <c r="F1521" s="10" t="n">
        <v>1033</v>
      </c>
      <c r="G1521" s="10" t="n">
        <v>97</v>
      </c>
      <c r="H1521" s="10" t="n">
        <v>14</v>
      </c>
      <c r="I1521" s="10" t="n">
        <v>686</v>
      </c>
      <c r="J1521" s="10" t="n">
        <v>47368</v>
      </c>
      <c r="K1521" s="11" t="n">
        <v>27795</v>
      </c>
      <c r="L1521" s="12" t="n">
        <f aca="false">IF(COUNT(F1521,G1521)=2,F1521+G1521,"")</f>
        <v>1130</v>
      </c>
      <c r="M1521" s="12" t="n">
        <f aca="false">IF(COUNT(E1521,H1521)=2,E1521+H1521,"")</f>
        <v>646</v>
      </c>
    </row>
    <row r="1522" customFormat="false" ht="15" hidden="false" customHeight="false" outlineLevel="0" collapsed="false">
      <c r="A1522" s="7" t="s">
        <v>2574</v>
      </c>
      <c r="B1522" s="7" t="s">
        <v>113</v>
      </c>
      <c r="C1522" s="8" t="s">
        <v>2621</v>
      </c>
      <c r="D1522" s="9" t="str">
        <f aca="false">A1522&amp;"|"&amp;B1522</f>
        <v>Missouri|Franklin County</v>
      </c>
      <c r="E1522" s="10" t="n">
        <v>874</v>
      </c>
      <c r="F1522" s="10" t="n">
        <v>1398</v>
      </c>
      <c r="G1522" s="10" t="n">
        <v>122</v>
      </c>
      <c r="H1522" s="10" t="n">
        <v>14</v>
      </c>
      <c r="I1522" s="10" t="n">
        <v>859</v>
      </c>
      <c r="J1522" s="10" t="n">
        <v>71973</v>
      </c>
      <c r="K1522" s="11" t="n">
        <v>105316</v>
      </c>
      <c r="L1522" s="12" t="n">
        <f aca="false">IF(COUNT(F1522,G1522)=2,F1522+G1522,"")</f>
        <v>1520</v>
      </c>
      <c r="M1522" s="12" t="n">
        <f aca="false">IF(COUNT(E1522,H1522)=2,E1522+H1522,"")</f>
        <v>888</v>
      </c>
    </row>
    <row r="1523" customFormat="false" ht="15" hidden="false" customHeight="false" outlineLevel="0" collapsed="false">
      <c r="A1523" s="7" t="s">
        <v>2574</v>
      </c>
      <c r="B1523" s="7" t="s">
        <v>2622</v>
      </c>
      <c r="C1523" s="8" t="s">
        <v>2623</v>
      </c>
      <c r="D1523" s="9" t="str">
        <f aca="false">A1523&amp;"|"&amp;B1523</f>
        <v>Missouri|Gasconade County</v>
      </c>
      <c r="E1523" s="10" t="n">
        <v>671</v>
      </c>
      <c r="F1523" s="10" t="n">
        <v>1219</v>
      </c>
      <c r="G1523" s="10" t="n">
        <v>97</v>
      </c>
      <c r="H1523" s="10" t="n">
        <v>14</v>
      </c>
      <c r="I1523" s="10" t="n">
        <v>686</v>
      </c>
      <c r="J1523" s="10" t="n">
        <v>65096</v>
      </c>
      <c r="K1523" s="11" t="n">
        <v>14774</v>
      </c>
      <c r="L1523" s="12" t="n">
        <f aca="false">IF(COUNT(F1523,G1523)=2,F1523+G1523,"")</f>
        <v>1316</v>
      </c>
      <c r="M1523" s="12" t="n">
        <f aca="false">IF(COUNT(E1523,H1523)=2,E1523+H1523,"")</f>
        <v>685</v>
      </c>
    </row>
    <row r="1524" customFormat="false" ht="15" hidden="false" customHeight="false" outlineLevel="0" collapsed="false">
      <c r="A1524" s="7" t="s">
        <v>2574</v>
      </c>
      <c r="B1524" s="7" t="s">
        <v>2624</v>
      </c>
      <c r="C1524" s="8" t="s">
        <v>2625</v>
      </c>
      <c r="D1524" s="9" t="str">
        <f aca="false">A1524&amp;"|"&amp;B1524</f>
        <v>Missouri|Gentry County</v>
      </c>
      <c r="E1524" s="10" t="n">
        <v>620</v>
      </c>
      <c r="F1524" s="10" t="n">
        <v>1039</v>
      </c>
      <c r="G1524" s="10" t="n">
        <v>97</v>
      </c>
      <c r="H1524" s="10" t="n">
        <v>14</v>
      </c>
      <c r="I1524" s="10" t="n">
        <v>686</v>
      </c>
      <c r="J1524" s="10" t="n">
        <v>57458</v>
      </c>
      <c r="K1524" s="11" t="n">
        <v>6224</v>
      </c>
      <c r="L1524" s="12" t="n">
        <f aca="false">IF(COUNT(F1524,G1524)=2,F1524+G1524,"")</f>
        <v>1136</v>
      </c>
      <c r="M1524" s="12" t="n">
        <f aca="false">IF(COUNT(E1524,H1524)=2,E1524+H1524,"")</f>
        <v>634</v>
      </c>
    </row>
    <row r="1525" customFormat="false" ht="15" hidden="false" customHeight="false" outlineLevel="0" collapsed="false">
      <c r="A1525" s="7" t="s">
        <v>2574</v>
      </c>
      <c r="B1525" s="7" t="s">
        <v>117</v>
      </c>
      <c r="C1525" s="8" t="s">
        <v>2626</v>
      </c>
      <c r="D1525" s="9" t="str">
        <f aca="false">A1525&amp;"|"&amp;B1525</f>
        <v>Missouri|Greene County</v>
      </c>
      <c r="E1525" s="10" t="n">
        <v>940</v>
      </c>
      <c r="F1525" s="10" t="n">
        <v>1307</v>
      </c>
      <c r="G1525" s="10" t="n">
        <v>131</v>
      </c>
      <c r="H1525" s="10" t="n">
        <v>14</v>
      </c>
      <c r="I1525" s="10" t="n">
        <v>621</v>
      </c>
      <c r="J1525" s="10" t="n">
        <v>57488</v>
      </c>
      <c r="K1525" s="11" t="n">
        <v>301121</v>
      </c>
      <c r="L1525" s="12" t="n">
        <f aca="false">IF(COUNT(F1525,G1525)=2,F1525+G1525,"")</f>
        <v>1438</v>
      </c>
      <c r="M1525" s="12" t="n">
        <f aca="false">IF(COUNT(E1525,H1525)=2,E1525+H1525,"")</f>
        <v>954</v>
      </c>
    </row>
    <row r="1526" customFormat="false" ht="15" hidden="false" customHeight="false" outlineLevel="0" collapsed="false">
      <c r="A1526" s="7" t="s">
        <v>2574</v>
      </c>
      <c r="B1526" s="7" t="s">
        <v>1199</v>
      </c>
      <c r="C1526" s="8" t="s">
        <v>2627</v>
      </c>
      <c r="D1526" s="9" t="str">
        <f aca="false">A1526&amp;"|"&amp;B1526</f>
        <v>Missouri|Grundy County</v>
      </c>
      <c r="E1526" s="10" t="n">
        <v>679</v>
      </c>
      <c r="F1526" s="10" t="n">
        <v>1112</v>
      </c>
      <c r="G1526" s="10" t="n">
        <v>97</v>
      </c>
      <c r="H1526" s="10" t="n">
        <v>14</v>
      </c>
      <c r="I1526" s="10" t="n">
        <v>686</v>
      </c>
      <c r="J1526" s="10" t="n">
        <v>53839</v>
      </c>
      <c r="K1526" s="11" t="n">
        <v>9822</v>
      </c>
      <c r="L1526" s="12" t="n">
        <f aca="false">IF(COUNT(F1526,G1526)=2,F1526+G1526,"")</f>
        <v>1209</v>
      </c>
      <c r="M1526" s="12" t="n">
        <f aca="false">IF(COUNT(E1526,H1526)=2,E1526+H1526,"")</f>
        <v>693</v>
      </c>
    </row>
    <row r="1527" customFormat="false" ht="15" hidden="false" customHeight="false" outlineLevel="0" collapsed="false">
      <c r="A1527" s="7" t="s">
        <v>2574</v>
      </c>
      <c r="B1527" s="7" t="s">
        <v>1349</v>
      </c>
      <c r="C1527" s="8" t="s">
        <v>2628</v>
      </c>
      <c r="D1527" s="9" t="str">
        <f aca="false">A1527&amp;"|"&amp;B1527</f>
        <v>Missouri|Harrison County</v>
      </c>
      <c r="E1527" s="10" t="n">
        <v>666</v>
      </c>
      <c r="F1527" s="10" t="n">
        <v>1173</v>
      </c>
      <c r="G1527" s="10" t="n">
        <v>97</v>
      </c>
      <c r="H1527" s="10" t="n">
        <v>14</v>
      </c>
      <c r="I1527" s="10" t="n">
        <v>686</v>
      </c>
      <c r="J1527" s="10" t="n">
        <v>53364</v>
      </c>
      <c r="K1527" s="11" t="n">
        <v>8198</v>
      </c>
      <c r="L1527" s="12" t="n">
        <f aca="false">IF(COUNT(F1527,G1527)=2,F1527+G1527,"")</f>
        <v>1270</v>
      </c>
      <c r="M1527" s="12" t="n">
        <f aca="false">IF(COUNT(E1527,H1527)=2,E1527+H1527,"")</f>
        <v>680</v>
      </c>
    </row>
    <row r="1528" customFormat="false" ht="15" hidden="false" customHeight="false" outlineLevel="0" collapsed="false">
      <c r="A1528" s="7" t="s">
        <v>2574</v>
      </c>
      <c r="B1528" s="7" t="s">
        <v>121</v>
      </c>
      <c r="C1528" s="8" t="s">
        <v>2629</v>
      </c>
      <c r="D1528" s="9" t="str">
        <f aca="false">A1528&amp;"|"&amp;B1528</f>
        <v>Missouri|Henry County</v>
      </c>
      <c r="E1528" s="10" t="n">
        <v>740</v>
      </c>
      <c r="F1528" s="10" t="n">
        <v>1171</v>
      </c>
      <c r="G1528" s="10" t="n">
        <v>103</v>
      </c>
      <c r="H1528" s="10" t="n">
        <v>14</v>
      </c>
      <c r="I1528" s="10" t="n">
        <v>728</v>
      </c>
      <c r="J1528" s="10" t="n">
        <v>56621</v>
      </c>
      <c r="K1528" s="11" t="n">
        <v>22194</v>
      </c>
      <c r="L1528" s="12" t="n">
        <f aca="false">IF(COUNT(F1528,G1528)=2,F1528+G1528,"")</f>
        <v>1274</v>
      </c>
      <c r="M1528" s="12" t="n">
        <f aca="false">IF(COUNT(E1528,H1528)=2,E1528+H1528,"")</f>
        <v>754</v>
      </c>
    </row>
    <row r="1529" customFormat="false" ht="15" hidden="false" customHeight="false" outlineLevel="0" collapsed="false">
      <c r="A1529" s="7" t="s">
        <v>2574</v>
      </c>
      <c r="B1529" s="7" t="s">
        <v>2630</v>
      </c>
      <c r="C1529" s="8" t="s">
        <v>2631</v>
      </c>
      <c r="D1529" s="9" t="str">
        <f aca="false">A1529&amp;"|"&amp;B1529</f>
        <v>Missouri|Hickory County</v>
      </c>
      <c r="E1529" s="10" t="n">
        <v>699</v>
      </c>
      <c r="F1529" s="10" t="n">
        <v>930</v>
      </c>
      <c r="G1529" s="10" t="n">
        <v>98</v>
      </c>
      <c r="H1529" s="10" t="n">
        <v>14</v>
      </c>
      <c r="I1529" s="10" t="n">
        <v>687</v>
      </c>
      <c r="J1529" s="10" t="n">
        <v>35084</v>
      </c>
      <c r="K1529" s="11" t="n">
        <v>8501</v>
      </c>
      <c r="L1529" s="12" t="n">
        <f aca="false">IF(COUNT(F1529,G1529)=2,F1529+G1529,"")</f>
        <v>1028</v>
      </c>
      <c r="M1529" s="12" t="n">
        <f aca="false">IF(COUNT(E1529,H1529)=2,E1529+H1529,"")</f>
        <v>713</v>
      </c>
    </row>
    <row r="1530" customFormat="false" ht="15" hidden="false" customHeight="false" outlineLevel="0" collapsed="false">
      <c r="A1530" s="7" t="s">
        <v>2574</v>
      </c>
      <c r="B1530" s="7" t="s">
        <v>2632</v>
      </c>
      <c r="C1530" s="8" t="s">
        <v>2633</v>
      </c>
      <c r="D1530" s="9" t="str">
        <f aca="false">A1530&amp;"|"&amp;B1530</f>
        <v>Missouri|Holt County</v>
      </c>
      <c r="E1530" s="10" t="n">
        <v>702</v>
      </c>
      <c r="F1530" s="10" t="n">
        <v>1080</v>
      </c>
      <c r="G1530" s="10" t="n">
        <v>98</v>
      </c>
      <c r="H1530" s="10" t="n">
        <v>14</v>
      </c>
      <c r="I1530" s="10" t="n">
        <v>690</v>
      </c>
      <c r="J1530" s="10" t="n">
        <v>58516</v>
      </c>
      <c r="K1530" s="11" t="n">
        <v>4254</v>
      </c>
      <c r="L1530" s="12" t="n">
        <f aca="false">IF(COUNT(F1530,G1530)=2,F1530+G1530,"")</f>
        <v>1178</v>
      </c>
      <c r="M1530" s="12" t="n">
        <f aca="false">IF(COUNT(E1530,H1530)=2,E1530+H1530,"")</f>
        <v>716</v>
      </c>
    </row>
    <row r="1531" customFormat="false" ht="15" hidden="false" customHeight="false" outlineLevel="0" collapsed="false">
      <c r="A1531" s="7" t="s">
        <v>2574</v>
      </c>
      <c r="B1531" s="7" t="s">
        <v>336</v>
      </c>
      <c r="C1531" s="8" t="s">
        <v>2634</v>
      </c>
      <c r="D1531" s="9" t="str">
        <f aca="false">A1531&amp;"|"&amp;B1531</f>
        <v>Missouri|Howard County</v>
      </c>
      <c r="E1531" s="10" t="n">
        <v>807</v>
      </c>
      <c r="F1531" s="10" t="n">
        <v>1265</v>
      </c>
      <c r="G1531" s="10" t="n">
        <v>113</v>
      </c>
      <c r="H1531" s="10" t="n">
        <v>14</v>
      </c>
      <c r="I1531" s="10" t="n">
        <v>794</v>
      </c>
      <c r="J1531" s="10" t="n">
        <v>62628</v>
      </c>
      <c r="K1531" s="11" t="n">
        <v>10141</v>
      </c>
      <c r="L1531" s="12" t="n">
        <f aca="false">IF(COUNT(F1531,G1531)=2,F1531+G1531,"")</f>
        <v>1378</v>
      </c>
      <c r="M1531" s="12" t="n">
        <f aca="false">IF(COUNT(E1531,H1531)=2,E1531+H1531,"")</f>
        <v>821</v>
      </c>
    </row>
    <row r="1532" customFormat="false" ht="15" hidden="false" customHeight="false" outlineLevel="0" collapsed="false">
      <c r="A1532" s="7" t="s">
        <v>2574</v>
      </c>
      <c r="B1532" s="7" t="s">
        <v>2635</v>
      </c>
      <c r="C1532" s="8" t="s">
        <v>2636</v>
      </c>
      <c r="D1532" s="9" t="str">
        <f aca="false">A1532&amp;"|"&amp;B1532</f>
        <v>Missouri|Howell County</v>
      </c>
      <c r="E1532" s="10" t="n">
        <v>722</v>
      </c>
      <c r="F1532" s="10" t="n">
        <v>1082</v>
      </c>
      <c r="G1532" s="10" t="n">
        <v>101</v>
      </c>
      <c r="H1532" s="10" t="n">
        <v>14</v>
      </c>
      <c r="I1532" s="10" t="n">
        <v>710</v>
      </c>
      <c r="J1532" s="10" t="n">
        <v>49814</v>
      </c>
      <c r="K1532" s="11" t="n">
        <v>40168</v>
      </c>
      <c r="L1532" s="12" t="n">
        <f aca="false">IF(COUNT(F1532,G1532)=2,F1532+G1532,"")</f>
        <v>1183</v>
      </c>
      <c r="M1532" s="12" t="n">
        <f aca="false">IF(COUNT(E1532,H1532)=2,E1532+H1532,"")</f>
        <v>736</v>
      </c>
    </row>
    <row r="1533" customFormat="false" ht="15" hidden="false" customHeight="false" outlineLevel="0" collapsed="false">
      <c r="A1533" s="7" t="s">
        <v>2574</v>
      </c>
      <c r="B1533" s="7" t="s">
        <v>2222</v>
      </c>
      <c r="C1533" s="8" t="s">
        <v>2637</v>
      </c>
      <c r="D1533" s="9" t="str">
        <f aca="false">A1533&amp;"|"&amp;B1533</f>
        <v>Missouri|Iron County</v>
      </c>
      <c r="E1533" s="10" t="n">
        <v>671</v>
      </c>
      <c r="F1533" s="10" t="n">
        <v>1046</v>
      </c>
      <c r="G1533" s="10" t="n">
        <v>97</v>
      </c>
      <c r="H1533" s="10" t="n">
        <v>14</v>
      </c>
      <c r="I1533" s="10" t="n">
        <v>686</v>
      </c>
      <c r="J1533" s="10" t="n">
        <v>51161</v>
      </c>
      <c r="K1533" s="11" t="n">
        <v>9482</v>
      </c>
      <c r="L1533" s="12" t="n">
        <f aca="false">IF(COUNT(F1533,G1533)=2,F1533+G1533,"")</f>
        <v>1143</v>
      </c>
      <c r="M1533" s="12" t="n">
        <f aca="false">IF(COUNT(E1533,H1533)=2,E1533+H1533,"")</f>
        <v>685</v>
      </c>
    </row>
    <row r="1534" customFormat="false" ht="15" hidden="false" customHeight="false" outlineLevel="0" collapsed="false">
      <c r="A1534" s="7" t="s">
        <v>2574</v>
      </c>
      <c r="B1534" s="7" t="s">
        <v>125</v>
      </c>
      <c r="C1534" s="8" t="s">
        <v>2638</v>
      </c>
      <c r="D1534" s="9" t="str">
        <f aca="false">A1534&amp;"|"&amp;B1534</f>
        <v>Missouri|Jackson County</v>
      </c>
      <c r="E1534" s="10" t="n">
        <v>1151</v>
      </c>
      <c r="F1534" s="10" t="n">
        <v>1581</v>
      </c>
      <c r="G1534" s="10" t="n">
        <v>161</v>
      </c>
      <c r="H1534" s="10" t="n">
        <v>14</v>
      </c>
      <c r="I1534" s="10" t="n">
        <v>913</v>
      </c>
      <c r="J1534" s="10" t="n">
        <v>67178</v>
      </c>
      <c r="K1534" s="11" t="n">
        <v>717021</v>
      </c>
      <c r="L1534" s="12" t="n">
        <f aca="false">IF(COUNT(F1534,G1534)=2,F1534+G1534,"")</f>
        <v>1742</v>
      </c>
      <c r="M1534" s="12" t="n">
        <f aca="false">IF(COUNT(E1534,H1534)=2,E1534+H1534,"")</f>
        <v>1165</v>
      </c>
    </row>
    <row r="1535" customFormat="false" ht="15" hidden="false" customHeight="false" outlineLevel="0" collapsed="false">
      <c r="A1535" s="7" t="s">
        <v>2574</v>
      </c>
      <c r="B1535" s="7" t="s">
        <v>930</v>
      </c>
      <c r="C1535" s="8" t="s">
        <v>2639</v>
      </c>
      <c r="D1535" s="9" t="str">
        <f aca="false">A1535&amp;"|"&amp;B1535</f>
        <v>Missouri|Jasper County</v>
      </c>
      <c r="E1535" s="10" t="n">
        <v>904</v>
      </c>
      <c r="F1535" s="10" t="n">
        <v>1185</v>
      </c>
      <c r="G1535" s="10" t="n">
        <v>126</v>
      </c>
      <c r="H1535" s="10" t="n">
        <v>14</v>
      </c>
      <c r="I1535" s="10" t="n">
        <v>889</v>
      </c>
      <c r="J1535" s="10" t="n">
        <v>57525</v>
      </c>
      <c r="K1535" s="11" t="n">
        <v>123532</v>
      </c>
      <c r="L1535" s="12" t="n">
        <f aca="false">IF(COUNT(F1535,G1535)=2,F1535+G1535,"")</f>
        <v>1311</v>
      </c>
      <c r="M1535" s="12" t="n">
        <f aca="false">IF(COUNT(E1535,H1535)=2,E1535+H1535,"")</f>
        <v>918</v>
      </c>
    </row>
    <row r="1536" customFormat="false" ht="15" hidden="false" customHeight="false" outlineLevel="0" collapsed="false">
      <c r="A1536" s="7" t="s">
        <v>2574</v>
      </c>
      <c r="B1536" s="7" t="s">
        <v>127</v>
      </c>
      <c r="C1536" s="8" t="s">
        <v>2640</v>
      </c>
      <c r="D1536" s="9" t="str">
        <f aca="false">A1536&amp;"|"&amp;B1536</f>
        <v>Missouri|Jefferson County</v>
      </c>
      <c r="E1536" s="10" t="n">
        <v>972</v>
      </c>
      <c r="F1536" s="10" t="n">
        <v>1491</v>
      </c>
      <c r="G1536" s="10" t="n">
        <v>136</v>
      </c>
      <c r="H1536" s="10" t="n">
        <v>14</v>
      </c>
      <c r="I1536" s="10" t="n">
        <v>850</v>
      </c>
      <c r="J1536" s="10" t="n">
        <v>80522</v>
      </c>
      <c r="K1536" s="11" t="n">
        <v>228227</v>
      </c>
      <c r="L1536" s="12" t="n">
        <f aca="false">IF(COUNT(F1536,G1536)=2,F1536+G1536,"")</f>
        <v>1627</v>
      </c>
      <c r="M1536" s="12" t="n">
        <f aca="false">IF(COUNT(E1536,H1536)=2,E1536+H1536,"")</f>
        <v>986</v>
      </c>
    </row>
    <row r="1537" customFormat="false" ht="15" hidden="false" customHeight="false" outlineLevel="0" collapsed="false">
      <c r="A1537" s="7" t="s">
        <v>2574</v>
      </c>
      <c r="B1537" s="7" t="s">
        <v>344</v>
      </c>
      <c r="C1537" s="8" t="s">
        <v>2641</v>
      </c>
      <c r="D1537" s="9" t="str">
        <f aca="false">A1537&amp;"|"&amp;B1537</f>
        <v>Missouri|Johnson County</v>
      </c>
      <c r="E1537" s="10" t="n">
        <v>905</v>
      </c>
      <c r="F1537" s="10" t="n">
        <v>1438</v>
      </c>
      <c r="G1537" s="10" t="n">
        <v>126</v>
      </c>
      <c r="H1537" s="10" t="n">
        <v>14</v>
      </c>
      <c r="I1537" s="10" t="n">
        <v>890</v>
      </c>
      <c r="J1537" s="10" t="n">
        <v>67123</v>
      </c>
      <c r="K1537" s="11" t="n">
        <v>54331</v>
      </c>
      <c r="L1537" s="12" t="n">
        <f aca="false">IF(COUNT(F1537,G1537)=2,F1537+G1537,"")</f>
        <v>1564</v>
      </c>
      <c r="M1537" s="12" t="n">
        <f aca="false">IF(COUNT(E1537,H1537)=2,E1537+H1537,"")</f>
        <v>919</v>
      </c>
    </row>
    <row r="1538" customFormat="false" ht="15" hidden="false" customHeight="false" outlineLevel="0" collapsed="false">
      <c r="A1538" s="7" t="s">
        <v>2574</v>
      </c>
      <c r="B1538" s="7" t="s">
        <v>1224</v>
      </c>
      <c r="C1538" s="8" t="s">
        <v>2642</v>
      </c>
      <c r="D1538" s="9" t="str">
        <f aca="false">A1538&amp;"|"&amp;B1538</f>
        <v>Missouri|Knox County</v>
      </c>
      <c r="E1538" s="10" t="n">
        <v>661</v>
      </c>
      <c r="F1538" s="10" t="n">
        <v>1128</v>
      </c>
      <c r="G1538" s="10" t="n">
        <v>97</v>
      </c>
      <c r="H1538" s="10" t="n">
        <v>14</v>
      </c>
      <c r="I1538" s="10" t="n">
        <v>686</v>
      </c>
      <c r="J1538" s="10" t="n">
        <v>53333</v>
      </c>
      <c r="K1538" s="11" t="n">
        <v>3760</v>
      </c>
      <c r="L1538" s="12" t="n">
        <f aca="false">IF(COUNT(F1538,G1538)=2,F1538+G1538,"")</f>
        <v>1225</v>
      </c>
      <c r="M1538" s="12" t="n">
        <f aca="false">IF(COUNT(E1538,H1538)=2,E1538+H1538,"")</f>
        <v>675</v>
      </c>
    </row>
    <row r="1539" customFormat="false" ht="15" hidden="false" customHeight="false" outlineLevel="0" collapsed="false">
      <c r="A1539" s="7" t="s">
        <v>2574</v>
      </c>
      <c r="B1539" s="7" t="s">
        <v>2643</v>
      </c>
      <c r="C1539" s="8" t="s">
        <v>2644</v>
      </c>
      <c r="D1539" s="9" t="str">
        <f aca="false">A1539&amp;"|"&amp;B1539</f>
        <v>Missouri|Laclede County</v>
      </c>
      <c r="E1539" s="10" t="n">
        <v>796</v>
      </c>
      <c r="F1539" s="10" t="n">
        <v>1135</v>
      </c>
      <c r="G1539" s="10" t="n">
        <v>111</v>
      </c>
      <c r="H1539" s="10" t="n">
        <v>14</v>
      </c>
      <c r="I1539" s="10" t="n">
        <v>783</v>
      </c>
      <c r="J1539" s="10" t="n">
        <v>50825</v>
      </c>
      <c r="K1539" s="11" t="n">
        <v>36245</v>
      </c>
      <c r="L1539" s="12" t="n">
        <f aca="false">IF(COUNT(F1539,G1539)=2,F1539+G1539,"")</f>
        <v>1246</v>
      </c>
      <c r="M1539" s="12" t="n">
        <f aca="false">IF(COUNT(E1539,H1539)=2,E1539+H1539,"")</f>
        <v>810</v>
      </c>
    </row>
    <row r="1540" customFormat="false" ht="15" hidden="false" customHeight="false" outlineLevel="0" collapsed="false">
      <c r="A1540" s="7" t="s">
        <v>2574</v>
      </c>
      <c r="B1540" s="7" t="s">
        <v>346</v>
      </c>
      <c r="C1540" s="8" t="s">
        <v>2645</v>
      </c>
      <c r="D1540" s="9" t="str">
        <f aca="false">A1540&amp;"|"&amp;B1540</f>
        <v>Missouri|Lafayette County</v>
      </c>
      <c r="E1540" s="10" t="n">
        <v>848</v>
      </c>
      <c r="F1540" s="10" t="n">
        <v>1362</v>
      </c>
      <c r="G1540" s="10" t="n">
        <v>118</v>
      </c>
      <c r="H1540" s="10" t="n">
        <v>14</v>
      </c>
      <c r="I1540" s="10" t="n">
        <v>834</v>
      </c>
      <c r="J1540" s="10" t="n">
        <v>79091</v>
      </c>
      <c r="K1540" s="11" t="n">
        <v>32974</v>
      </c>
      <c r="L1540" s="12" t="n">
        <f aca="false">IF(COUNT(F1540,G1540)=2,F1540+G1540,"")</f>
        <v>1480</v>
      </c>
      <c r="M1540" s="12" t="n">
        <f aca="false">IF(COUNT(E1540,H1540)=2,E1540+H1540,"")</f>
        <v>862</v>
      </c>
    </row>
    <row r="1541" customFormat="false" ht="15" hidden="false" customHeight="false" outlineLevel="0" collapsed="false">
      <c r="A1541" s="7" t="s">
        <v>2574</v>
      </c>
      <c r="B1541" s="7" t="s">
        <v>133</v>
      </c>
      <c r="C1541" s="8" t="s">
        <v>2646</v>
      </c>
      <c r="D1541" s="9" t="str">
        <f aca="false">A1541&amp;"|"&amp;B1541</f>
        <v>Missouri|Lawrence County</v>
      </c>
      <c r="E1541" s="10" t="n">
        <v>785</v>
      </c>
      <c r="F1541" s="10" t="n">
        <v>1129</v>
      </c>
      <c r="G1541" s="10" t="n">
        <v>110</v>
      </c>
      <c r="H1541" s="10" t="n">
        <v>14</v>
      </c>
      <c r="I1541" s="10" t="n">
        <v>772</v>
      </c>
      <c r="J1541" s="10" t="n">
        <v>55849</v>
      </c>
      <c r="K1541" s="11" t="n">
        <v>38392</v>
      </c>
      <c r="L1541" s="12" t="n">
        <f aca="false">IF(COUNT(F1541,G1541)=2,F1541+G1541,"")</f>
        <v>1239</v>
      </c>
      <c r="M1541" s="12" t="n">
        <f aca="false">IF(COUNT(E1541,H1541)=2,E1541+H1541,"")</f>
        <v>799</v>
      </c>
    </row>
    <row r="1542" customFormat="false" ht="15" hidden="false" customHeight="false" outlineLevel="0" collapsed="false">
      <c r="A1542" s="7" t="s">
        <v>2574</v>
      </c>
      <c r="B1542" s="7" t="s">
        <v>1126</v>
      </c>
      <c r="C1542" s="8" t="s">
        <v>2647</v>
      </c>
      <c r="D1542" s="9" t="str">
        <f aca="false">A1542&amp;"|"&amp;B1542</f>
        <v>Missouri|Lewis County</v>
      </c>
      <c r="E1542" s="10" t="n">
        <v>627</v>
      </c>
      <c r="F1542" s="10" t="n">
        <v>940</v>
      </c>
      <c r="G1542" s="10" t="n">
        <v>97</v>
      </c>
      <c r="H1542" s="10" t="n">
        <v>14</v>
      </c>
      <c r="I1542" s="10" t="n">
        <v>686</v>
      </c>
      <c r="J1542" s="10" t="n">
        <v>52340</v>
      </c>
      <c r="K1542" s="11" t="n">
        <v>9945</v>
      </c>
      <c r="L1542" s="12" t="n">
        <f aca="false">IF(COUNT(F1542,G1542)=2,F1542+G1542,"")</f>
        <v>1037</v>
      </c>
      <c r="M1542" s="12" t="n">
        <f aca="false">IF(COUNT(E1542,H1542)=2,E1542+H1542,"")</f>
        <v>641</v>
      </c>
    </row>
    <row r="1543" customFormat="false" ht="15" hidden="false" customHeight="false" outlineLevel="0" collapsed="false">
      <c r="A1543" s="7" t="s">
        <v>2574</v>
      </c>
      <c r="B1543" s="7" t="s">
        <v>350</v>
      </c>
      <c r="C1543" s="8" t="s">
        <v>2648</v>
      </c>
      <c r="D1543" s="9" t="str">
        <f aca="false">A1543&amp;"|"&amp;B1543</f>
        <v>Missouri|Lincoln County</v>
      </c>
      <c r="E1543" s="10" t="n">
        <v>972</v>
      </c>
      <c r="F1543" s="10" t="n">
        <v>1474</v>
      </c>
      <c r="G1543" s="10" t="n">
        <v>136</v>
      </c>
      <c r="H1543" s="10" t="n">
        <v>14</v>
      </c>
      <c r="I1543" s="10" t="n">
        <v>956</v>
      </c>
      <c r="J1543" s="10" t="n">
        <v>85276</v>
      </c>
      <c r="K1543" s="11" t="n">
        <v>61636</v>
      </c>
      <c r="L1543" s="12" t="n">
        <f aca="false">IF(COUNT(F1543,G1543)=2,F1543+G1543,"")</f>
        <v>1610</v>
      </c>
      <c r="M1543" s="12" t="n">
        <f aca="false">IF(COUNT(E1543,H1543)=2,E1543+H1543,"")</f>
        <v>986</v>
      </c>
    </row>
    <row r="1544" customFormat="false" ht="15" hidden="false" customHeight="false" outlineLevel="0" collapsed="false">
      <c r="A1544" s="7" t="s">
        <v>2574</v>
      </c>
      <c r="B1544" s="7" t="s">
        <v>1520</v>
      </c>
      <c r="C1544" s="8" t="s">
        <v>2649</v>
      </c>
      <c r="D1544" s="9" t="str">
        <f aca="false">A1544&amp;"|"&amp;B1544</f>
        <v>Missouri|Linn County</v>
      </c>
      <c r="E1544" s="10" t="n">
        <v>612</v>
      </c>
      <c r="F1544" s="10" t="n">
        <v>1033</v>
      </c>
      <c r="G1544" s="10" t="n">
        <v>97</v>
      </c>
      <c r="H1544" s="10" t="n">
        <v>14</v>
      </c>
      <c r="I1544" s="10" t="n">
        <v>686</v>
      </c>
      <c r="J1544" s="10" t="n">
        <v>61975</v>
      </c>
      <c r="K1544" s="11" t="n">
        <v>11850</v>
      </c>
      <c r="L1544" s="12" t="n">
        <f aca="false">IF(COUNT(F1544,G1544)=2,F1544+G1544,"")</f>
        <v>1130</v>
      </c>
      <c r="M1544" s="12" t="n">
        <f aca="false">IF(COUNT(E1544,H1544)=2,E1544+H1544,"")</f>
        <v>626</v>
      </c>
    </row>
    <row r="1545" customFormat="false" ht="15" hidden="false" customHeight="false" outlineLevel="0" collapsed="false">
      <c r="A1545" s="7" t="s">
        <v>2574</v>
      </c>
      <c r="B1545" s="7" t="s">
        <v>1231</v>
      </c>
      <c r="C1545" s="8" t="s">
        <v>2650</v>
      </c>
      <c r="D1545" s="9" t="str">
        <f aca="false">A1545&amp;"|"&amp;B1545</f>
        <v>Missouri|Livingston County</v>
      </c>
      <c r="E1545" s="10" t="n">
        <v>747</v>
      </c>
      <c r="F1545" s="10" t="n">
        <v>1110</v>
      </c>
      <c r="G1545" s="10" t="n">
        <v>104</v>
      </c>
      <c r="H1545" s="10" t="n">
        <v>14</v>
      </c>
      <c r="I1545" s="10" t="n">
        <v>735</v>
      </c>
      <c r="J1545" s="10" t="n">
        <v>60148</v>
      </c>
      <c r="K1545" s="11" t="n">
        <v>14330</v>
      </c>
      <c r="L1545" s="12" t="n">
        <f aca="false">IF(COUNT(F1545,G1545)=2,F1545+G1545,"")</f>
        <v>1214</v>
      </c>
      <c r="M1545" s="12" t="n">
        <f aca="false">IF(COUNT(E1545,H1545)=2,E1545+H1545,"")</f>
        <v>761</v>
      </c>
    </row>
    <row r="1546" customFormat="false" ht="15" hidden="false" customHeight="false" outlineLevel="0" collapsed="false">
      <c r="A1546" s="7" t="s">
        <v>2574</v>
      </c>
      <c r="B1546" s="7" t="s">
        <v>141</v>
      </c>
      <c r="C1546" s="8" t="s">
        <v>2651</v>
      </c>
      <c r="D1546" s="9" t="str">
        <f aca="false">A1546&amp;"|"&amp;B1546</f>
        <v>Missouri|Macon County</v>
      </c>
      <c r="E1546" s="10" t="n">
        <v>719</v>
      </c>
      <c r="F1546" s="10" t="n">
        <v>1099</v>
      </c>
      <c r="G1546" s="10" t="n">
        <v>100</v>
      </c>
      <c r="H1546" s="10" t="n">
        <v>14</v>
      </c>
      <c r="I1546" s="10" t="n">
        <v>707</v>
      </c>
      <c r="J1546" s="10" t="n">
        <v>58318</v>
      </c>
      <c r="K1546" s="11" t="n">
        <v>15163</v>
      </c>
      <c r="L1546" s="12" t="n">
        <f aca="false">IF(COUNT(F1546,G1546)=2,F1546+G1546,"")</f>
        <v>1199</v>
      </c>
      <c r="M1546" s="12" t="n">
        <f aca="false">IF(COUNT(E1546,H1546)=2,E1546+H1546,"")</f>
        <v>733</v>
      </c>
    </row>
    <row r="1547" customFormat="false" ht="15" hidden="false" customHeight="false" outlineLevel="0" collapsed="false">
      <c r="A1547" s="7" t="s">
        <v>2574</v>
      </c>
      <c r="B1547" s="7" t="s">
        <v>143</v>
      </c>
      <c r="C1547" s="8" t="s">
        <v>2652</v>
      </c>
      <c r="D1547" s="9" t="str">
        <f aca="false">A1547&amp;"|"&amp;B1547</f>
        <v>Missouri|Madison County</v>
      </c>
      <c r="E1547" s="10" t="n">
        <v>817</v>
      </c>
      <c r="F1547" s="10" t="n">
        <v>1131</v>
      </c>
      <c r="G1547" s="10" t="n">
        <v>114</v>
      </c>
      <c r="H1547" s="10" t="n">
        <v>14</v>
      </c>
      <c r="I1547" s="10" t="n">
        <v>803</v>
      </c>
      <c r="J1547" s="10" t="n">
        <v>58435</v>
      </c>
      <c r="K1547" s="11" t="n">
        <v>12665</v>
      </c>
      <c r="L1547" s="12" t="n">
        <f aca="false">IF(COUNT(F1547,G1547)=2,F1547+G1547,"")</f>
        <v>1245</v>
      </c>
      <c r="M1547" s="12" t="n">
        <f aca="false">IF(COUNT(E1547,H1547)=2,E1547+H1547,"")</f>
        <v>831</v>
      </c>
    </row>
    <row r="1548" customFormat="false" ht="15" hidden="false" customHeight="false" outlineLevel="0" collapsed="false">
      <c r="A1548" s="7" t="s">
        <v>2574</v>
      </c>
      <c r="B1548" s="7" t="s">
        <v>2653</v>
      </c>
      <c r="C1548" s="8" t="s">
        <v>2654</v>
      </c>
      <c r="D1548" s="9" t="str">
        <f aca="false">A1548&amp;"|"&amp;B1548</f>
        <v>Missouri|Maries County</v>
      </c>
      <c r="E1548" s="10" t="n">
        <v>594</v>
      </c>
      <c r="F1548" s="10" t="n">
        <v>1198</v>
      </c>
      <c r="G1548" s="10" t="n">
        <v>97</v>
      </c>
      <c r="H1548" s="10" t="n">
        <v>14</v>
      </c>
      <c r="I1548" s="10" t="n">
        <v>686</v>
      </c>
      <c r="J1548" s="10" t="n">
        <v>61359</v>
      </c>
      <c r="K1548" s="11" t="n">
        <v>8435</v>
      </c>
      <c r="L1548" s="12" t="n">
        <f aca="false">IF(COUNT(F1548,G1548)=2,F1548+G1548,"")</f>
        <v>1295</v>
      </c>
      <c r="M1548" s="12" t="n">
        <f aca="false">IF(COUNT(E1548,H1548)=2,E1548+H1548,"")</f>
        <v>608</v>
      </c>
    </row>
    <row r="1549" customFormat="false" ht="15" hidden="false" customHeight="false" outlineLevel="0" collapsed="false">
      <c r="A1549" s="7" t="s">
        <v>2574</v>
      </c>
      <c r="B1549" s="7" t="s">
        <v>147</v>
      </c>
      <c r="C1549" s="8" t="s">
        <v>2655</v>
      </c>
      <c r="D1549" s="9" t="str">
        <f aca="false">A1549&amp;"|"&amp;B1549</f>
        <v>Missouri|Marion County</v>
      </c>
      <c r="E1549" s="10" t="n">
        <v>813</v>
      </c>
      <c r="F1549" s="10" t="n">
        <v>1161</v>
      </c>
      <c r="G1549" s="10" t="n">
        <v>113</v>
      </c>
      <c r="H1549" s="10" t="n">
        <v>14</v>
      </c>
      <c r="I1549" s="10" t="n">
        <v>799</v>
      </c>
      <c r="J1549" s="10" t="n">
        <v>63908</v>
      </c>
      <c r="K1549" s="11" t="n">
        <v>28493</v>
      </c>
      <c r="L1549" s="12" t="n">
        <f aca="false">IF(COUNT(F1549,G1549)=2,F1549+G1549,"")</f>
        <v>1274</v>
      </c>
      <c r="M1549" s="12" t="n">
        <f aca="false">IF(COUNT(E1549,H1549)=2,E1549+H1549,"")</f>
        <v>827</v>
      </c>
    </row>
    <row r="1550" customFormat="false" ht="15" hidden="false" customHeight="false" outlineLevel="0" collapsed="false">
      <c r="A1550" s="7" t="s">
        <v>2574</v>
      </c>
      <c r="B1550" s="7" t="s">
        <v>2656</v>
      </c>
      <c r="C1550" s="8" t="s">
        <v>2657</v>
      </c>
      <c r="D1550" s="9" t="str">
        <f aca="false">A1550&amp;"|"&amp;B1550</f>
        <v>Missouri|McDonald County</v>
      </c>
      <c r="E1550" s="10" t="n">
        <v>764</v>
      </c>
      <c r="F1550" s="10" t="n">
        <v>1104</v>
      </c>
      <c r="G1550" s="10" t="n">
        <v>107</v>
      </c>
      <c r="H1550" s="10" t="n">
        <v>14</v>
      </c>
      <c r="I1550" s="10" t="n">
        <v>751</v>
      </c>
      <c r="J1550" s="10" t="n">
        <v>48145</v>
      </c>
      <c r="K1550" s="11" t="n">
        <v>23492</v>
      </c>
      <c r="L1550" s="12" t="n">
        <f aca="false">IF(COUNT(F1550,G1550)=2,F1550+G1550,"")</f>
        <v>1211</v>
      </c>
      <c r="M1550" s="12" t="n">
        <f aca="false">IF(COUNT(E1550,H1550)=2,E1550+H1550,"")</f>
        <v>778</v>
      </c>
    </row>
    <row r="1551" customFormat="false" ht="15" hidden="false" customHeight="false" outlineLevel="0" collapsed="false">
      <c r="A1551" s="7" t="s">
        <v>2574</v>
      </c>
      <c r="B1551" s="7" t="s">
        <v>1252</v>
      </c>
      <c r="C1551" s="8" t="s">
        <v>2658</v>
      </c>
      <c r="D1551" s="9" t="str">
        <f aca="false">A1551&amp;"|"&amp;B1551</f>
        <v>Missouri|Mercer County</v>
      </c>
      <c r="E1551" s="10" t="n">
        <v>548</v>
      </c>
      <c r="F1551" s="10" t="n">
        <v>970</v>
      </c>
      <c r="G1551" s="10" t="n">
        <v>97</v>
      </c>
      <c r="H1551" s="10" t="n">
        <v>14</v>
      </c>
      <c r="I1551" s="10" t="n">
        <v>686</v>
      </c>
      <c r="J1551" s="10" t="n">
        <v>60357</v>
      </c>
      <c r="K1551" s="11" t="n">
        <v>3501</v>
      </c>
      <c r="L1551" s="12" t="n">
        <f aca="false">IF(COUNT(F1551,G1551)=2,F1551+G1551,"")</f>
        <v>1067</v>
      </c>
      <c r="M1551" s="12" t="n">
        <f aca="false">IF(COUNT(E1551,H1551)=2,E1551+H1551,"")</f>
        <v>562</v>
      </c>
    </row>
    <row r="1552" customFormat="false" ht="15" hidden="false" customHeight="false" outlineLevel="0" collapsed="false">
      <c r="A1552" s="7" t="s">
        <v>2574</v>
      </c>
      <c r="B1552" s="7" t="s">
        <v>360</v>
      </c>
      <c r="C1552" s="8" t="s">
        <v>2659</v>
      </c>
      <c r="D1552" s="9" t="str">
        <f aca="false">A1552&amp;"|"&amp;B1552</f>
        <v>Missouri|Miller County</v>
      </c>
      <c r="E1552" s="10" t="n">
        <v>724</v>
      </c>
      <c r="F1552" s="10" t="n">
        <v>1119</v>
      </c>
      <c r="G1552" s="10" t="n">
        <v>101</v>
      </c>
      <c r="H1552" s="10" t="n">
        <v>14</v>
      </c>
      <c r="I1552" s="10" t="n">
        <v>712</v>
      </c>
      <c r="J1552" s="10" t="n">
        <v>55172</v>
      </c>
      <c r="K1552" s="11" t="n">
        <v>25081</v>
      </c>
      <c r="L1552" s="12" t="n">
        <f aca="false">IF(COUNT(F1552,G1552)=2,F1552+G1552,"")</f>
        <v>1220</v>
      </c>
      <c r="M1552" s="12" t="n">
        <f aca="false">IF(COUNT(E1552,H1552)=2,E1552+H1552,"")</f>
        <v>738</v>
      </c>
    </row>
    <row r="1553" customFormat="false" ht="15" hidden="false" customHeight="false" outlineLevel="0" collapsed="false">
      <c r="A1553" s="7" t="s">
        <v>2574</v>
      </c>
      <c r="B1553" s="7" t="s">
        <v>362</v>
      </c>
      <c r="C1553" s="8" t="s">
        <v>2660</v>
      </c>
      <c r="D1553" s="9" t="str">
        <f aca="false">A1553&amp;"|"&amp;B1553</f>
        <v>Missouri|Mississippi County</v>
      </c>
      <c r="E1553" s="10" t="n">
        <v>782</v>
      </c>
      <c r="F1553" s="10" t="n">
        <v>960</v>
      </c>
      <c r="G1553" s="10" t="n">
        <v>109</v>
      </c>
      <c r="H1553" s="10" t="n">
        <v>14</v>
      </c>
      <c r="I1553" s="10" t="n">
        <v>769</v>
      </c>
      <c r="J1553" s="10" t="n">
        <v>46258</v>
      </c>
      <c r="K1553" s="11" t="n">
        <v>12079</v>
      </c>
      <c r="L1553" s="12" t="n">
        <f aca="false">IF(COUNT(F1553,G1553)=2,F1553+G1553,"")</f>
        <v>1069</v>
      </c>
      <c r="M1553" s="12" t="n">
        <f aca="false">IF(COUNT(E1553,H1553)=2,E1553+H1553,"")</f>
        <v>796</v>
      </c>
    </row>
    <row r="1554" customFormat="false" ht="15" hidden="false" customHeight="false" outlineLevel="0" collapsed="false">
      <c r="A1554" s="7" t="s">
        <v>2574</v>
      </c>
      <c r="B1554" s="7" t="s">
        <v>2661</v>
      </c>
      <c r="C1554" s="8" t="s">
        <v>2662</v>
      </c>
      <c r="D1554" s="9" t="str">
        <f aca="false">A1554&amp;"|"&amp;B1554</f>
        <v>Missouri|Moniteau County</v>
      </c>
      <c r="E1554" s="10" t="n">
        <v>766</v>
      </c>
      <c r="F1554" s="10" t="n">
        <v>1244</v>
      </c>
      <c r="G1554" s="10" t="n">
        <v>107</v>
      </c>
      <c r="H1554" s="10" t="n">
        <v>14</v>
      </c>
      <c r="I1554" s="10" t="n">
        <v>753</v>
      </c>
      <c r="J1554" s="10" t="n">
        <v>65161</v>
      </c>
      <c r="K1554" s="11" t="n">
        <v>15303</v>
      </c>
      <c r="L1554" s="12" t="n">
        <f aca="false">IF(COUNT(F1554,G1554)=2,F1554+G1554,"")</f>
        <v>1351</v>
      </c>
      <c r="M1554" s="12" t="n">
        <f aca="false">IF(COUNT(E1554,H1554)=2,E1554+H1554,"")</f>
        <v>780</v>
      </c>
    </row>
    <row r="1555" customFormat="false" ht="15" hidden="false" customHeight="false" outlineLevel="0" collapsed="false">
      <c r="A1555" s="7" t="s">
        <v>2574</v>
      </c>
      <c r="B1555" s="7" t="s">
        <v>153</v>
      </c>
      <c r="C1555" s="8" t="s">
        <v>2663</v>
      </c>
      <c r="D1555" s="9" t="str">
        <f aca="false">A1555&amp;"|"&amp;B1555</f>
        <v>Missouri|Monroe County</v>
      </c>
      <c r="E1555" s="10" t="n">
        <v>667</v>
      </c>
      <c r="F1555" s="10" t="n">
        <v>1171</v>
      </c>
      <c r="G1555" s="10" t="n">
        <v>97</v>
      </c>
      <c r="H1555" s="10" t="n">
        <v>14</v>
      </c>
      <c r="I1555" s="10" t="n">
        <v>686</v>
      </c>
      <c r="J1555" s="10" t="n">
        <v>48299</v>
      </c>
      <c r="K1555" s="11" t="n">
        <v>8672</v>
      </c>
      <c r="L1555" s="12" t="n">
        <f aca="false">IF(COUNT(F1555,G1555)=2,F1555+G1555,"")</f>
        <v>1268</v>
      </c>
      <c r="M1555" s="12" t="n">
        <f aca="false">IF(COUNT(E1555,H1555)=2,E1555+H1555,"")</f>
        <v>681</v>
      </c>
    </row>
    <row r="1556" customFormat="false" ht="15" hidden="false" customHeight="false" outlineLevel="0" collapsed="false">
      <c r="A1556" s="7" t="s">
        <v>2574</v>
      </c>
      <c r="B1556" s="7" t="s">
        <v>155</v>
      </c>
      <c r="C1556" s="8" t="s">
        <v>2664</v>
      </c>
      <c r="D1556" s="9" t="str">
        <f aca="false">A1556&amp;"|"&amp;B1556</f>
        <v>Missouri|Montgomery County</v>
      </c>
      <c r="E1556" s="10" t="n">
        <v>767</v>
      </c>
      <c r="F1556" s="10" t="n">
        <v>1290</v>
      </c>
      <c r="G1556" s="10" t="n">
        <v>107</v>
      </c>
      <c r="H1556" s="10" t="n">
        <v>14</v>
      </c>
      <c r="I1556" s="10" t="n">
        <v>754</v>
      </c>
      <c r="J1556" s="10" t="n">
        <v>61042</v>
      </c>
      <c r="K1556" s="11" t="n">
        <v>11422</v>
      </c>
      <c r="L1556" s="12" t="n">
        <f aca="false">IF(COUNT(F1556,G1556)=2,F1556+G1556,"")</f>
        <v>1397</v>
      </c>
      <c r="M1556" s="12" t="n">
        <f aca="false">IF(COUNT(E1556,H1556)=2,E1556+H1556,"")</f>
        <v>781</v>
      </c>
    </row>
    <row r="1557" customFormat="false" ht="15" hidden="false" customHeight="false" outlineLevel="0" collapsed="false">
      <c r="A1557" s="7" t="s">
        <v>2574</v>
      </c>
      <c r="B1557" s="7" t="s">
        <v>157</v>
      </c>
      <c r="C1557" s="8" t="s">
        <v>2665</v>
      </c>
      <c r="D1557" s="9" t="str">
        <f aca="false">A1557&amp;"|"&amp;B1557</f>
        <v>Missouri|Morgan County</v>
      </c>
      <c r="E1557" s="10" t="n">
        <v>692</v>
      </c>
      <c r="F1557" s="10" t="n">
        <v>1166</v>
      </c>
      <c r="G1557" s="10" t="n">
        <v>97</v>
      </c>
      <c r="H1557" s="10" t="n">
        <v>14</v>
      </c>
      <c r="I1557" s="10" t="n">
        <v>686</v>
      </c>
      <c r="J1557" s="10" t="n">
        <v>49663</v>
      </c>
      <c r="K1557" s="11" t="n">
        <v>21430</v>
      </c>
      <c r="L1557" s="12" t="n">
        <f aca="false">IF(COUNT(F1557,G1557)=2,F1557+G1557,"")</f>
        <v>1263</v>
      </c>
      <c r="M1557" s="12" t="n">
        <f aca="false">IF(COUNT(E1557,H1557)=2,E1557+H1557,"")</f>
        <v>706</v>
      </c>
    </row>
    <row r="1558" customFormat="false" ht="15" hidden="false" customHeight="false" outlineLevel="0" collapsed="false">
      <c r="A1558" s="7" t="s">
        <v>2574</v>
      </c>
      <c r="B1558" s="7" t="s">
        <v>2666</v>
      </c>
      <c r="C1558" s="8" t="s">
        <v>2667</v>
      </c>
      <c r="D1558" s="9" t="str">
        <f aca="false">A1558&amp;"|"&amp;B1558</f>
        <v>Missouri|New Madrid County</v>
      </c>
      <c r="E1558" s="10" t="n">
        <v>734</v>
      </c>
      <c r="F1558" s="10" t="n">
        <v>1101</v>
      </c>
      <c r="G1558" s="10" t="n">
        <v>102</v>
      </c>
      <c r="H1558" s="10" t="n">
        <v>14</v>
      </c>
      <c r="I1558" s="10" t="n">
        <v>722</v>
      </c>
      <c r="J1558" s="10" t="n">
        <v>49237</v>
      </c>
      <c r="K1558" s="11" t="n">
        <v>16041</v>
      </c>
      <c r="L1558" s="12" t="n">
        <f aca="false">IF(COUNT(F1558,G1558)=2,F1558+G1558,"")</f>
        <v>1203</v>
      </c>
      <c r="M1558" s="12" t="n">
        <f aca="false">IF(COUNT(E1558,H1558)=2,E1558+H1558,"")</f>
        <v>748</v>
      </c>
    </row>
    <row r="1559" customFormat="false" ht="15" hidden="false" customHeight="false" outlineLevel="0" collapsed="false">
      <c r="A1559" s="7" t="s">
        <v>2574</v>
      </c>
      <c r="B1559" s="7" t="s">
        <v>368</v>
      </c>
      <c r="C1559" s="8" t="s">
        <v>2668</v>
      </c>
      <c r="D1559" s="9" t="str">
        <f aca="false">A1559&amp;"|"&amp;B1559</f>
        <v>Missouri|Newton County</v>
      </c>
      <c r="E1559" s="10" t="n">
        <v>777</v>
      </c>
      <c r="F1559" s="10" t="n">
        <v>1269</v>
      </c>
      <c r="G1559" s="10" t="n">
        <v>108</v>
      </c>
      <c r="H1559" s="10" t="n">
        <v>14</v>
      </c>
      <c r="I1559" s="10" t="n">
        <v>764</v>
      </c>
      <c r="J1559" s="10" t="n">
        <v>64583</v>
      </c>
      <c r="K1559" s="11" t="n">
        <v>59490</v>
      </c>
      <c r="L1559" s="12" t="n">
        <f aca="false">IF(COUNT(F1559,G1559)=2,F1559+G1559,"")</f>
        <v>1377</v>
      </c>
      <c r="M1559" s="12" t="n">
        <f aca="false">IF(COUNT(E1559,H1559)=2,E1559+H1559,"")</f>
        <v>791</v>
      </c>
    </row>
    <row r="1560" customFormat="false" ht="15" hidden="false" customHeight="false" outlineLevel="0" collapsed="false">
      <c r="A1560" s="7" t="s">
        <v>2574</v>
      </c>
      <c r="B1560" s="7" t="s">
        <v>2669</v>
      </c>
      <c r="C1560" s="8" t="s">
        <v>2670</v>
      </c>
      <c r="D1560" s="9" t="str">
        <f aca="false">A1560&amp;"|"&amp;B1560</f>
        <v>Missouri|Nodaway County</v>
      </c>
      <c r="E1560" s="10" t="n">
        <v>754</v>
      </c>
      <c r="F1560" s="10" t="n">
        <v>1235</v>
      </c>
      <c r="G1560" s="10" t="n">
        <v>105</v>
      </c>
      <c r="H1560" s="10" t="n">
        <v>14</v>
      </c>
      <c r="I1560" s="10" t="n">
        <v>741</v>
      </c>
      <c r="J1560" s="10" t="n">
        <v>55970</v>
      </c>
      <c r="K1560" s="11" t="n">
        <v>20959</v>
      </c>
      <c r="L1560" s="12" t="n">
        <f aca="false">IF(COUNT(F1560,G1560)=2,F1560+G1560,"")</f>
        <v>1340</v>
      </c>
      <c r="M1560" s="12" t="n">
        <f aca="false">IF(COUNT(E1560,H1560)=2,E1560+H1560,"")</f>
        <v>768</v>
      </c>
    </row>
    <row r="1561" customFormat="false" ht="15" hidden="false" customHeight="false" outlineLevel="0" collapsed="false">
      <c r="A1561" s="7" t="s">
        <v>2574</v>
      </c>
      <c r="B1561" s="7" t="s">
        <v>2671</v>
      </c>
      <c r="C1561" s="8" t="s">
        <v>2672</v>
      </c>
      <c r="D1561" s="9" t="str">
        <f aca="false">A1561&amp;"|"&amp;B1561</f>
        <v>Missouri|Oregon County</v>
      </c>
      <c r="E1561" s="10" t="n">
        <v>735</v>
      </c>
      <c r="F1561" s="10" t="n">
        <v>1041</v>
      </c>
      <c r="G1561" s="10" t="n">
        <v>103</v>
      </c>
      <c r="H1561" s="10" t="n">
        <v>14</v>
      </c>
      <c r="I1561" s="10" t="n">
        <v>723</v>
      </c>
      <c r="J1561" s="10" t="n">
        <v>44259</v>
      </c>
      <c r="K1561" s="11" t="n">
        <v>8704</v>
      </c>
      <c r="L1561" s="12" t="n">
        <f aca="false">IF(COUNT(F1561,G1561)=2,F1561+G1561,"")</f>
        <v>1144</v>
      </c>
      <c r="M1561" s="12" t="n">
        <f aca="false">IF(COUNT(E1561,H1561)=2,E1561+H1561,"")</f>
        <v>749</v>
      </c>
    </row>
    <row r="1562" customFormat="false" ht="15" hidden="false" customHeight="false" outlineLevel="0" collapsed="false">
      <c r="A1562" s="7" t="s">
        <v>2574</v>
      </c>
      <c r="B1562" s="7" t="s">
        <v>1696</v>
      </c>
      <c r="C1562" s="8" t="s">
        <v>2673</v>
      </c>
      <c r="D1562" s="9" t="str">
        <f aca="false">A1562&amp;"|"&amp;B1562</f>
        <v>Missouri|Osage County</v>
      </c>
      <c r="E1562" s="10" t="n">
        <v>644</v>
      </c>
      <c r="F1562" s="10" t="n">
        <v>1380</v>
      </c>
      <c r="G1562" s="10" t="n">
        <v>97</v>
      </c>
      <c r="H1562" s="10" t="n">
        <v>14</v>
      </c>
      <c r="I1562" s="10" t="n">
        <v>686</v>
      </c>
      <c r="J1562" s="10" t="n">
        <v>75355</v>
      </c>
      <c r="K1562" s="11" t="n">
        <v>13379</v>
      </c>
      <c r="L1562" s="12" t="n">
        <f aca="false">IF(COUNT(F1562,G1562)=2,F1562+G1562,"")</f>
        <v>1477</v>
      </c>
      <c r="M1562" s="12" t="n">
        <f aca="false">IF(COUNT(E1562,H1562)=2,E1562+H1562,"")</f>
        <v>658</v>
      </c>
    </row>
    <row r="1563" customFormat="false" ht="15" hidden="false" customHeight="false" outlineLevel="0" collapsed="false">
      <c r="A1563" s="7" t="s">
        <v>2574</v>
      </c>
      <c r="B1563" s="7" t="s">
        <v>2674</v>
      </c>
      <c r="C1563" s="8" t="s">
        <v>2675</v>
      </c>
      <c r="D1563" s="9" t="str">
        <f aca="false">A1563&amp;"|"&amp;B1563</f>
        <v>Missouri|Ozark County</v>
      </c>
      <c r="E1563" s="10" t="n">
        <v>626</v>
      </c>
      <c r="F1563" s="10" t="n">
        <v>1160</v>
      </c>
      <c r="G1563" s="10" t="n">
        <v>97</v>
      </c>
      <c r="H1563" s="10" t="n">
        <v>14</v>
      </c>
      <c r="I1563" s="10" t="n">
        <v>686</v>
      </c>
      <c r="J1563" s="10" t="n">
        <v>42329</v>
      </c>
      <c r="K1563" s="11" t="n">
        <v>8773</v>
      </c>
      <c r="L1563" s="12" t="n">
        <f aca="false">IF(COUNT(F1563,G1563)=2,F1563+G1563,"")</f>
        <v>1257</v>
      </c>
      <c r="M1563" s="12" t="n">
        <f aca="false">IF(COUNT(E1563,H1563)=2,E1563+H1563,"")</f>
        <v>640</v>
      </c>
    </row>
    <row r="1564" customFormat="false" ht="15" hidden="false" customHeight="false" outlineLevel="0" collapsed="false">
      <c r="A1564" s="7" t="s">
        <v>2574</v>
      </c>
      <c r="B1564" s="7" t="s">
        <v>2676</v>
      </c>
      <c r="C1564" s="8" t="s">
        <v>2677</v>
      </c>
      <c r="D1564" s="9" t="str">
        <f aca="false">A1564&amp;"|"&amp;B1564</f>
        <v>Missouri|Pemiscot County</v>
      </c>
      <c r="E1564" s="10" t="n">
        <v>708</v>
      </c>
      <c r="F1564" s="10" t="n">
        <v>1199</v>
      </c>
      <c r="G1564" s="10" t="n">
        <v>99</v>
      </c>
      <c r="H1564" s="10" t="n">
        <v>14</v>
      </c>
      <c r="I1564" s="10" t="n">
        <v>696</v>
      </c>
      <c r="J1564" s="10" t="n">
        <v>40748</v>
      </c>
      <c r="K1564" s="11" t="n">
        <v>15232</v>
      </c>
      <c r="L1564" s="12" t="n">
        <f aca="false">IF(COUNT(F1564,G1564)=2,F1564+G1564,"")</f>
        <v>1298</v>
      </c>
      <c r="M1564" s="12" t="n">
        <f aca="false">IF(COUNT(E1564,H1564)=2,E1564+H1564,"")</f>
        <v>722</v>
      </c>
    </row>
    <row r="1565" customFormat="false" ht="15" hidden="false" customHeight="false" outlineLevel="0" collapsed="false">
      <c r="A1565" s="7" t="s">
        <v>2574</v>
      </c>
      <c r="B1565" s="7" t="s">
        <v>159</v>
      </c>
      <c r="C1565" s="8" t="s">
        <v>2678</v>
      </c>
      <c r="D1565" s="9" t="str">
        <f aca="false">A1565&amp;"|"&amp;B1565</f>
        <v>Missouri|Perry County</v>
      </c>
      <c r="E1565" s="10" t="n">
        <v>923</v>
      </c>
      <c r="F1565" s="10" t="n">
        <v>1271</v>
      </c>
      <c r="G1565" s="10" t="n">
        <v>129</v>
      </c>
      <c r="H1565" s="10" t="n">
        <v>14</v>
      </c>
      <c r="I1565" s="10" t="n">
        <v>908</v>
      </c>
      <c r="J1565" s="10" t="n">
        <v>63356</v>
      </c>
      <c r="K1565" s="11" t="n">
        <v>18947</v>
      </c>
      <c r="L1565" s="12" t="n">
        <f aca="false">IF(COUNT(F1565,G1565)=2,F1565+G1565,"")</f>
        <v>1400</v>
      </c>
      <c r="M1565" s="12" t="n">
        <f aca="false">IF(COUNT(E1565,H1565)=2,E1565+H1565,"")</f>
        <v>937</v>
      </c>
    </row>
    <row r="1566" customFormat="false" ht="15" hidden="false" customHeight="false" outlineLevel="0" collapsed="false">
      <c r="A1566" s="7" t="s">
        <v>2574</v>
      </c>
      <c r="B1566" s="7" t="s">
        <v>2679</v>
      </c>
      <c r="C1566" s="8" t="s">
        <v>2680</v>
      </c>
      <c r="D1566" s="9" t="str">
        <f aca="false">A1566&amp;"|"&amp;B1566</f>
        <v>Missouri|Pettis County</v>
      </c>
      <c r="E1566" s="10" t="n">
        <v>863</v>
      </c>
      <c r="F1566" s="10" t="n">
        <v>1198</v>
      </c>
      <c r="G1566" s="10" t="n">
        <v>120</v>
      </c>
      <c r="H1566" s="10" t="n">
        <v>14</v>
      </c>
      <c r="I1566" s="10" t="n">
        <v>849</v>
      </c>
      <c r="J1566" s="10" t="n">
        <v>60232</v>
      </c>
      <c r="K1566" s="11" t="n">
        <v>43205</v>
      </c>
      <c r="L1566" s="12" t="n">
        <f aca="false">IF(COUNT(F1566,G1566)=2,F1566+G1566,"")</f>
        <v>1318</v>
      </c>
      <c r="M1566" s="12" t="n">
        <f aca="false">IF(COUNT(E1566,H1566)=2,E1566+H1566,"")</f>
        <v>877</v>
      </c>
    </row>
    <row r="1567" customFormat="false" ht="15" hidden="false" customHeight="false" outlineLevel="0" collapsed="false">
      <c r="A1567" s="7" t="s">
        <v>2574</v>
      </c>
      <c r="B1567" s="7" t="s">
        <v>2681</v>
      </c>
      <c r="C1567" s="8" t="s">
        <v>2682</v>
      </c>
      <c r="D1567" s="9" t="str">
        <f aca="false">A1567&amp;"|"&amp;B1567</f>
        <v>Missouri|Phelps County</v>
      </c>
      <c r="E1567" s="10" t="n">
        <v>801</v>
      </c>
      <c r="F1567" s="10" t="n">
        <v>1353</v>
      </c>
      <c r="G1567" s="10" t="n">
        <v>112</v>
      </c>
      <c r="H1567" s="10" t="n">
        <v>14</v>
      </c>
      <c r="I1567" s="10" t="n">
        <v>788</v>
      </c>
      <c r="J1567" s="10" t="n">
        <v>55427</v>
      </c>
      <c r="K1567" s="11" t="n">
        <v>44948</v>
      </c>
      <c r="L1567" s="12" t="n">
        <f aca="false">IF(COUNT(F1567,G1567)=2,F1567+G1567,"")</f>
        <v>1465</v>
      </c>
      <c r="M1567" s="12" t="n">
        <f aca="false">IF(COUNT(E1567,H1567)=2,E1567+H1567,"")</f>
        <v>815</v>
      </c>
    </row>
    <row r="1568" customFormat="false" ht="15" hidden="false" customHeight="false" outlineLevel="0" collapsed="false">
      <c r="A1568" s="7" t="s">
        <v>2574</v>
      </c>
      <c r="B1568" s="7" t="s">
        <v>163</v>
      </c>
      <c r="C1568" s="8" t="s">
        <v>2683</v>
      </c>
      <c r="D1568" s="9" t="str">
        <f aca="false">A1568&amp;"|"&amp;B1568</f>
        <v>Missouri|Pike County</v>
      </c>
      <c r="E1568" s="10" t="n">
        <v>742</v>
      </c>
      <c r="F1568" s="10" t="n">
        <v>1086</v>
      </c>
      <c r="G1568" s="10" t="n">
        <v>104</v>
      </c>
      <c r="H1568" s="10" t="n">
        <v>14</v>
      </c>
      <c r="I1568" s="10" t="n">
        <v>730</v>
      </c>
      <c r="J1568" s="10" t="n">
        <v>57572</v>
      </c>
      <c r="K1568" s="11" t="n">
        <v>17623</v>
      </c>
      <c r="L1568" s="12" t="n">
        <f aca="false">IF(COUNT(F1568,G1568)=2,F1568+G1568,"")</f>
        <v>1190</v>
      </c>
      <c r="M1568" s="12" t="n">
        <f aca="false">IF(COUNT(E1568,H1568)=2,E1568+H1568,"")</f>
        <v>756</v>
      </c>
    </row>
    <row r="1569" customFormat="false" ht="15" hidden="false" customHeight="false" outlineLevel="0" collapsed="false">
      <c r="A1569" s="7" t="s">
        <v>2574</v>
      </c>
      <c r="B1569" s="7" t="s">
        <v>2684</v>
      </c>
      <c r="C1569" s="8" t="s">
        <v>2685</v>
      </c>
      <c r="D1569" s="9" t="str">
        <f aca="false">A1569&amp;"|"&amp;B1569</f>
        <v>Missouri|Platte County</v>
      </c>
      <c r="E1569" s="10" t="n">
        <v>1247</v>
      </c>
      <c r="F1569" s="10" t="n">
        <v>1929</v>
      </c>
      <c r="G1569" s="10" t="n">
        <v>174</v>
      </c>
      <c r="H1569" s="10" t="n">
        <v>14</v>
      </c>
      <c r="I1569" s="10" t="n">
        <v>1226</v>
      </c>
      <c r="J1569" s="10" t="n">
        <v>95748</v>
      </c>
      <c r="K1569" s="11" t="n">
        <v>108751</v>
      </c>
      <c r="L1569" s="12" t="n">
        <f aca="false">IF(COUNT(F1569,G1569)=2,F1569+G1569,"")</f>
        <v>2103</v>
      </c>
      <c r="M1569" s="12" t="n">
        <f aca="false">IF(COUNT(E1569,H1569)=2,E1569+H1569,"")</f>
        <v>1261</v>
      </c>
    </row>
    <row r="1570" customFormat="false" ht="15" hidden="false" customHeight="false" outlineLevel="0" collapsed="false">
      <c r="A1570" s="7" t="s">
        <v>2574</v>
      </c>
      <c r="B1570" s="7" t="s">
        <v>378</v>
      </c>
      <c r="C1570" s="8" t="s">
        <v>2686</v>
      </c>
      <c r="D1570" s="9" t="str">
        <f aca="false">A1570&amp;"|"&amp;B1570</f>
        <v>Missouri|Polk County</v>
      </c>
      <c r="E1570" s="10" t="n">
        <v>792</v>
      </c>
      <c r="F1570" s="10" t="n">
        <v>1265</v>
      </c>
      <c r="G1570" s="10" t="n">
        <v>111</v>
      </c>
      <c r="H1570" s="10" t="n">
        <v>14</v>
      </c>
      <c r="I1570" s="10" t="n">
        <v>779</v>
      </c>
      <c r="J1570" s="10" t="n">
        <v>56686</v>
      </c>
      <c r="K1570" s="11" t="n">
        <v>32109</v>
      </c>
      <c r="L1570" s="12" t="n">
        <f aca="false">IF(COUNT(F1570,G1570)=2,F1570+G1570,"")</f>
        <v>1376</v>
      </c>
      <c r="M1570" s="12" t="n">
        <f aca="false">IF(COUNT(E1570,H1570)=2,E1570+H1570,"")</f>
        <v>806</v>
      </c>
    </row>
    <row r="1571" customFormat="false" ht="15" hidden="false" customHeight="false" outlineLevel="0" collapsed="false">
      <c r="A1571" s="7" t="s">
        <v>2574</v>
      </c>
      <c r="B1571" s="7" t="s">
        <v>384</v>
      </c>
      <c r="C1571" s="8" t="s">
        <v>2687</v>
      </c>
      <c r="D1571" s="9" t="str">
        <f aca="false">A1571&amp;"|"&amp;B1571</f>
        <v>Missouri|Pulaski County</v>
      </c>
      <c r="E1571" s="10" t="n">
        <v>1072</v>
      </c>
      <c r="F1571" s="10" t="n">
        <v>1360</v>
      </c>
      <c r="G1571" s="10" t="n">
        <v>150</v>
      </c>
      <c r="H1571" s="10" t="n">
        <v>14</v>
      </c>
      <c r="I1571" s="10" t="n">
        <v>1054</v>
      </c>
      <c r="J1571" s="10" t="n">
        <v>66435</v>
      </c>
      <c r="K1571" s="11" t="n">
        <v>53850</v>
      </c>
      <c r="L1571" s="12" t="n">
        <f aca="false">IF(COUNT(F1571,G1571)=2,F1571+G1571,"")</f>
        <v>1510</v>
      </c>
      <c r="M1571" s="12" t="n">
        <f aca="false">IF(COUNT(E1571,H1571)=2,E1571+H1571,"")</f>
        <v>1086</v>
      </c>
    </row>
    <row r="1572" customFormat="false" ht="15" hidden="false" customHeight="false" outlineLevel="0" collapsed="false">
      <c r="A1572" s="7" t="s">
        <v>2574</v>
      </c>
      <c r="B1572" s="7" t="s">
        <v>769</v>
      </c>
      <c r="C1572" s="8" t="s">
        <v>2688</v>
      </c>
      <c r="D1572" s="9" t="str">
        <f aca="false">A1572&amp;"|"&amp;B1572</f>
        <v>Missouri|Putnam County</v>
      </c>
      <c r="E1572" s="10" t="n">
        <v>575</v>
      </c>
      <c r="F1572" s="10" t="n">
        <v>1068</v>
      </c>
      <c r="G1572" s="10" t="n">
        <v>97</v>
      </c>
      <c r="H1572" s="10" t="n">
        <v>14</v>
      </c>
      <c r="I1572" s="10" t="n">
        <v>686</v>
      </c>
      <c r="J1572" s="10" t="n">
        <v>56875</v>
      </c>
      <c r="K1572" s="11" t="n">
        <v>4675</v>
      </c>
      <c r="L1572" s="12" t="n">
        <f aca="false">IF(COUNT(F1572,G1572)=2,F1572+G1572,"")</f>
        <v>1165</v>
      </c>
      <c r="M1572" s="12" t="n">
        <f aca="false">IF(COUNT(E1572,H1572)=2,E1572+H1572,"")</f>
        <v>589</v>
      </c>
    </row>
    <row r="1573" customFormat="false" ht="15" hidden="false" customHeight="false" outlineLevel="0" collapsed="false">
      <c r="A1573" s="7" t="s">
        <v>2574</v>
      </c>
      <c r="B1573" s="7" t="s">
        <v>2689</v>
      </c>
      <c r="C1573" s="8" t="s">
        <v>2690</v>
      </c>
      <c r="D1573" s="9" t="str">
        <f aca="false">A1573&amp;"|"&amp;B1573</f>
        <v>Missouri|Ralls County</v>
      </c>
      <c r="E1573" s="10" t="n">
        <v>765</v>
      </c>
      <c r="F1573" s="10" t="n">
        <v>1256</v>
      </c>
      <c r="G1573" s="10" t="n">
        <v>107</v>
      </c>
      <c r="H1573" s="10" t="n">
        <v>14</v>
      </c>
      <c r="I1573" s="10" t="n">
        <v>752</v>
      </c>
      <c r="J1573" s="10" t="n">
        <v>62054</v>
      </c>
      <c r="K1573" s="11" t="n">
        <v>10394</v>
      </c>
      <c r="L1573" s="12" t="n">
        <f aca="false">IF(COUNT(F1573,G1573)=2,F1573+G1573,"")</f>
        <v>1363</v>
      </c>
      <c r="M1573" s="12" t="n">
        <f aca="false">IF(COUNT(E1573,H1573)=2,E1573+H1573,"")</f>
        <v>779</v>
      </c>
    </row>
    <row r="1574" customFormat="false" ht="15" hidden="false" customHeight="false" outlineLevel="0" collapsed="false">
      <c r="A1574" s="7" t="s">
        <v>2574</v>
      </c>
      <c r="B1574" s="7" t="s">
        <v>165</v>
      </c>
      <c r="C1574" s="8" t="s">
        <v>2691</v>
      </c>
      <c r="D1574" s="9" t="str">
        <f aca="false">A1574&amp;"|"&amp;B1574</f>
        <v>Missouri|Randolph County</v>
      </c>
      <c r="E1574" s="10" t="n">
        <v>742</v>
      </c>
      <c r="F1574" s="10" t="n">
        <v>1164</v>
      </c>
      <c r="G1574" s="10" t="n">
        <v>104</v>
      </c>
      <c r="H1574" s="10" t="n">
        <v>14</v>
      </c>
      <c r="I1574" s="10" t="n">
        <v>730</v>
      </c>
      <c r="J1574" s="10" t="n">
        <v>55310</v>
      </c>
      <c r="K1574" s="11" t="n">
        <v>24524</v>
      </c>
      <c r="L1574" s="12" t="n">
        <f aca="false">IF(COUNT(F1574,G1574)=2,F1574+G1574,"")</f>
        <v>1268</v>
      </c>
      <c r="M1574" s="12" t="n">
        <f aca="false">IF(COUNT(E1574,H1574)=2,E1574+H1574,"")</f>
        <v>756</v>
      </c>
    </row>
    <row r="1575" customFormat="false" ht="15" hidden="false" customHeight="false" outlineLevel="0" collapsed="false">
      <c r="A1575" s="7" t="s">
        <v>2574</v>
      </c>
      <c r="B1575" s="7" t="s">
        <v>2692</v>
      </c>
      <c r="C1575" s="8" t="s">
        <v>2693</v>
      </c>
      <c r="D1575" s="9" t="str">
        <f aca="false">A1575&amp;"|"&amp;B1575</f>
        <v>Missouri|Ray County</v>
      </c>
      <c r="E1575" s="10" t="n">
        <v>808</v>
      </c>
      <c r="F1575" s="10" t="n">
        <v>1384</v>
      </c>
      <c r="G1575" s="10" t="n">
        <v>113</v>
      </c>
      <c r="H1575" s="10" t="n">
        <v>14</v>
      </c>
      <c r="I1575" s="10" t="n">
        <v>795</v>
      </c>
      <c r="J1575" s="10" t="n">
        <v>72152</v>
      </c>
      <c r="K1575" s="11" t="n">
        <v>23149</v>
      </c>
      <c r="L1575" s="12" t="n">
        <f aca="false">IF(COUNT(F1575,G1575)=2,F1575+G1575,"")</f>
        <v>1497</v>
      </c>
      <c r="M1575" s="12" t="n">
        <f aca="false">IF(COUNT(E1575,H1575)=2,E1575+H1575,"")</f>
        <v>822</v>
      </c>
    </row>
    <row r="1576" customFormat="false" ht="15" hidden="false" customHeight="false" outlineLevel="0" collapsed="false">
      <c r="A1576" s="7" t="s">
        <v>2574</v>
      </c>
      <c r="B1576" s="7" t="s">
        <v>2694</v>
      </c>
      <c r="C1576" s="8" t="s">
        <v>2695</v>
      </c>
      <c r="D1576" s="9" t="str">
        <f aca="false">A1576&amp;"|"&amp;B1576</f>
        <v>Missouri|Reynolds County</v>
      </c>
      <c r="E1576" s="10" t="n">
        <v>627</v>
      </c>
      <c r="F1576" s="10" t="n">
        <v>1013</v>
      </c>
      <c r="G1576" s="10" t="n">
        <v>97</v>
      </c>
      <c r="H1576" s="10" t="n">
        <v>14</v>
      </c>
      <c r="I1576" s="10" t="n">
        <v>686</v>
      </c>
      <c r="J1576" s="10" t="n">
        <v>44357</v>
      </c>
      <c r="K1576" s="11" t="n">
        <v>6058</v>
      </c>
      <c r="L1576" s="12" t="n">
        <f aca="false">IF(COUNT(F1576,G1576)=2,F1576+G1576,"")</f>
        <v>1110</v>
      </c>
      <c r="M1576" s="12" t="n">
        <f aca="false">IF(COUNT(E1576,H1576)=2,E1576+H1576,"")</f>
        <v>641</v>
      </c>
    </row>
    <row r="1577" customFormat="false" ht="15" hidden="false" customHeight="false" outlineLevel="0" collapsed="false">
      <c r="A1577" s="7" t="s">
        <v>2574</v>
      </c>
      <c r="B1577" s="7" t="s">
        <v>1402</v>
      </c>
      <c r="C1577" s="8" t="s">
        <v>2696</v>
      </c>
      <c r="D1577" s="9" t="str">
        <f aca="false">A1577&amp;"|"&amp;B1577</f>
        <v>Missouri|Ripley County</v>
      </c>
      <c r="E1577" s="10" t="n">
        <v>666</v>
      </c>
      <c r="F1577" s="10" t="n">
        <v>967</v>
      </c>
      <c r="G1577" s="10" t="n">
        <v>97</v>
      </c>
      <c r="H1577" s="10" t="n">
        <v>14</v>
      </c>
      <c r="I1577" s="10" t="n">
        <v>686</v>
      </c>
      <c r="J1577" s="10" t="n">
        <v>43898</v>
      </c>
      <c r="K1577" s="11" t="n">
        <v>10755</v>
      </c>
      <c r="L1577" s="12" t="n">
        <f aca="false">IF(COUNT(F1577,G1577)=2,F1577+G1577,"")</f>
        <v>1064</v>
      </c>
      <c r="M1577" s="12" t="n">
        <f aca="false">IF(COUNT(E1577,H1577)=2,E1577+H1577,"")</f>
        <v>680</v>
      </c>
    </row>
    <row r="1578" customFormat="false" ht="15" hidden="false" customHeight="false" outlineLevel="0" collapsed="false">
      <c r="A1578" s="7" t="s">
        <v>2574</v>
      </c>
      <c r="B1578" s="7" t="s">
        <v>387</v>
      </c>
      <c r="C1578" s="8" t="s">
        <v>2697</v>
      </c>
      <c r="D1578" s="9" t="str">
        <f aca="false">A1578&amp;"|"&amp;B1578</f>
        <v>Missouri|Saline County</v>
      </c>
      <c r="E1578" s="10" t="n">
        <v>733</v>
      </c>
      <c r="F1578" s="10" t="n">
        <v>1152</v>
      </c>
      <c r="G1578" s="10" t="n">
        <v>102</v>
      </c>
      <c r="H1578" s="10" t="n">
        <v>14</v>
      </c>
      <c r="I1578" s="10" t="n">
        <v>721</v>
      </c>
      <c r="J1578" s="10" t="n">
        <v>56566</v>
      </c>
      <c r="K1578" s="11" t="n">
        <v>23177</v>
      </c>
      <c r="L1578" s="12" t="n">
        <f aca="false">IF(COUNT(F1578,G1578)=2,F1578+G1578,"")</f>
        <v>1254</v>
      </c>
      <c r="M1578" s="12" t="n">
        <f aca="false">IF(COUNT(E1578,H1578)=2,E1578+H1578,"")</f>
        <v>747</v>
      </c>
    </row>
    <row r="1579" customFormat="false" ht="15" hidden="false" customHeight="false" outlineLevel="0" collapsed="false">
      <c r="A1579" s="7" t="s">
        <v>2574</v>
      </c>
      <c r="B1579" s="7" t="s">
        <v>1278</v>
      </c>
      <c r="C1579" s="8" t="s">
        <v>2698</v>
      </c>
      <c r="D1579" s="9" t="str">
        <f aca="false">A1579&amp;"|"&amp;B1579</f>
        <v>Missouri|Schuyler County</v>
      </c>
      <c r="E1579" s="10" t="n">
        <v>382</v>
      </c>
      <c r="F1579" s="10" t="n">
        <v>1010</v>
      </c>
      <c r="G1579" s="10" t="n">
        <v>97</v>
      </c>
      <c r="H1579" s="10" t="n">
        <v>14</v>
      </c>
      <c r="I1579" s="10" t="n">
        <v>686</v>
      </c>
      <c r="J1579" s="10" t="n">
        <v>56023</v>
      </c>
      <c r="K1579" s="11" t="n">
        <v>4044</v>
      </c>
      <c r="L1579" s="12" t="n">
        <f aca="false">IF(COUNT(F1579,G1579)=2,F1579+G1579,"")</f>
        <v>1107</v>
      </c>
      <c r="M1579" s="12" t="n">
        <f aca="false">IF(COUNT(E1579,H1579)=2,E1579+H1579,"")</f>
        <v>396</v>
      </c>
    </row>
    <row r="1580" customFormat="false" ht="15" hidden="false" customHeight="false" outlineLevel="0" collapsed="false">
      <c r="A1580" s="7" t="s">
        <v>2574</v>
      </c>
      <c r="B1580" s="7" t="s">
        <v>2699</v>
      </c>
      <c r="C1580" s="8" t="s">
        <v>2700</v>
      </c>
      <c r="D1580" s="9" t="str">
        <f aca="false">A1580&amp;"|"&amp;B1580</f>
        <v>Missouri|Scotland County</v>
      </c>
      <c r="E1580" s="10" t="n">
        <v>516</v>
      </c>
      <c r="F1580" s="10" t="n">
        <v>1181</v>
      </c>
      <c r="G1580" s="10" t="n">
        <v>97</v>
      </c>
      <c r="H1580" s="10" t="n">
        <v>14</v>
      </c>
      <c r="I1580" s="10" t="n">
        <v>686</v>
      </c>
      <c r="J1580" s="10" t="n">
        <v>67568</v>
      </c>
      <c r="K1580" s="11" t="n">
        <v>4698</v>
      </c>
      <c r="L1580" s="12" t="n">
        <f aca="false">IF(COUNT(F1580,G1580)=2,F1580+G1580,"")</f>
        <v>1278</v>
      </c>
      <c r="M1580" s="12" t="n">
        <f aca="false">IF(COUNT(E1580,H1580)=2,E1580+H1580,"")</f>
        <v>530</v>
      </c>
    </row>
    <row r="1581" customFormat="false" ht="15" hidden="false" customHeight="false" outlineLevel="0" collapsed="false">
      <c r="A1581" s="7" t="s">
        <v>2574</v>
      </c>
      <c r="B1581" s="7" t="s">
        <v>389</v>
      </c>
      <c r="C1581" s="8" t="s">
        <v>2701</v>
      </c>
      <c r="D1581" s="9" t="str">
        <f aca="false">A1581&amp;"|"&amp;B1581</f>
        <v>Missouri|Scott County</v>
      </c>
      <c r="E1581" s="10" t="n">
        <v>809</v>
      </c>
      <c r="F1581" s="10" t="n">
        <v>1137</v>
      </c>
      <c r="G1581" s="10" t="n">
        <v>113</v>
      </c>
      <c r="H1581" s="10" t="n">
        <v>14</v>
      </c>
      <c r="I1581" s="10" t="n">
        <v>796</v>
      </c>
      <c r="J1581" s="10" t="n">
        <v>58847</v>
      </c>
      <c r="K1581" s="11" t="n">
        <v>37967</v>
      </c>
      <c r="L1581" s="12" t="n">
        <f aca="false">IF(COUNT(F1581,G1581)=2,F1581+G1581,"")</f>
        <v>1250</v>
      </c>
      <c r="M1581" s="12" t="n">
        <f aca="false">IF(COUNT(E1581,H1581)=2,E1581+H1581,"")</f>
        <v>823</v>
      </c>
    </row>
    <row r="1582" customFormat="false" ht="15" hidden="false" customHeight="false" outlineLevel="0" collapsed="false">
      <c r="A1582" s="7" t="s">
        <v>2574</v>
      </c>
      <c r="B1582" s="7" t="s">
        <v>2702</v>
      </c>
      <c r="C1582" s="8" t="s">
        <v>2703</v>
      </c>
      <c r="D1582" s="9" t="str">
        <f aca="false">A1582&amp;"|"&amp;B1582</f>
        <v>Missouri|Shannon County</v>
      </c>
      <c r="E1582" s="10" t="n">
        <v>509</v>
      </c>
      <c r="F1582" s="10" t="n">
        <v>1042</v>
      </c>
      <c r="G1582" s="10" t="n">
        <v>97</v>
      </c>
      <c r="H1582" s="10" t="n">
        <v>14</v>
      </c>
      <c r="I1582" s="10" t="n">
        <v>686</v>
      </c>
      <c r="J1582" s="10" t="n">
        <v>59000</v>
      </c>
      <c r="K1582" s="11" t="n">
        <v>7137</v>
      </c>
      <c r="L1582" s="12" t="n">
        <f aca="false">IF(COUNT(F1582,G1582)=2,F1582+G1582,"")</f>
        <v>1139</v>
      </c>
      <c r="M1582" s="12" t="n">
        <f aca="false">IF(COUNT(E1582,H1582)=2,E1582+H1582,"")</f>
        <v>523</v>
      </c>
    </row>
    <row r="1583" customFormat="false" ht="15" hidden="false" customHeight="false" outlineLevel="0" collapsed="false">
      <c r="A1583" s="7" t="s">
        <v>2574</v>
      </c>
      <c r="B1583" s="7" t="s">
        <v>169</v>
      </c>
      <c r="C1583" s="8" t="s">
        <v>2704</v>
      </c>
      <c r="D1583" s="9" t="str">
        <f aca="false">A1583&amp;"|"&amp;B1583</f>
        <v>Missouri|Shelby County</v>
      </c>
      <c r="E1583" s="10" t="n">
        <v>570</v>
      </c>
      <c r="F1583" s="10" t="n">
        <v>1002</v>
      </c>
      <c r="G1583" s="10" t="n">
        <v>97</v>
      </c>
      <c r="H1583" s="10" t="n">
        <v>14</v>
      </c>
      <c r="I1583" s="10" t="n">
        <v>686</v>
      </c>
      <c r="J1583" s="10" t="n">
        <v>52127</v>
      </c>
      <c r="K1583" s="11" t="n">
        <v>6011</v>
      </c>
      <c r="L1583" s="12" t="n">
        <f aca="false">IF(COUNT(F1583,G1583)=2,F1583+G1583,"")</f>
        <v>1099</v>
      </c>
      <c r="M1583" s="12" t="n">
        <f aca="false">IF(COUNT(E1583,H1583)=2,E1583+H1583,"")</f>
        <v>584</v>
      </c>
    </row>
    <row r="1584" customFormat="false" ht="15" hidden="false" customHeight="false" outlineLevel="0" collapsed="false">
      <c r="A1584" s="7" t="s">
        <v>2574</v>
      </c>
      <c r="B1584" s="7" t="s">
        <v>2705</v>
      </c>
      <c r="C1584" s="8" t="s">
        <v>2706</v>
      </c>
      <c r="D1584" s="9" t="str">
        <f aca="false">A1584&amp;"|"&amp;B1584</f>
        <v>Missouri|St. Charles County</v>
      </c>
      <c r="E1584" s="10" t="n">
        <v>1312</v>
      </c>
      <c r="F1584" s="10" t="n">
        <v>1809</v>
      </c>
      <c r="G1584" s="10" t="n">
        <v>183</v>
      </c>
      <c r="H1584" s="10" t="n">
        <v>14</v>
      </c>
      <c r="I1584" s="10" t="n">
        <v>931</v>
      </c>
      <c r="J1584" s="10" t="n">
        <v>102912</v>
      </c>
      <c r="K1584" s="11" t="n">
        <v>409830</v>
      </c>
      <c r="L1584" s="12" t="n">
        <f aca="false">IF(COUNT(F1584,G1584)=2,F1584+G1584,"")</f>
        <v>1992</v>
      </c>
      <c r="M1584" s="12" t="n">
        <f aca="false">IF(COUNT(E1584,H1584)=2,E1584+H1584,"")</f>
        <v>1326</v>
      </c>
    </row>
    <row r="1585" customFormat="false" ht="15" hidden="false" customHeight="false" outlineLevel="0" collapsed="false">
      <c r="A1585" s="7" t="s">
        <v>2574</v>
      </c>
      <c r="B1585" s="7" t="s">
        <v>171</v>
      </c>
      <c r="C1585" s="8" t="s">
        <v>2707</v>
      </c>
      <c r="D1585" s="9" t="str">
        <f aca="false">A1585&amp;"|"&amp;B1585</f>
        <v>Missouri|St. Clair County</v>
      </c>
      <c r="E1585" s="10" t="n">
        <v>607</v>
      </c>
      <c r="F1585" s="10" t="n">
        <v>1089</v>
      </c>
      <c r="G1585" s="10" t="n">
        <v>97</v>
      </c>
      <c r="H1585" s="10" t="n">
        <v>14</v>
      </c>
      <c r="I1585" s="10" t="n">
        <v>686</v>
      </c>
      <c r="J1585" s="10" t="n">
        <v>46731</v>
      </c>
      <c r="K1585" s="11" t="n">
        <v>9451</v>
      </c>
      <c r="L1585" s="12" t="n">
        <f aca="false">IF(COUNT(F1585,G1585)=2,F1585+G1585,"")</f>
        <v>1186</v>
      </c>
      <c r="M1585" s="12" t="n">
        <f aca="false">IF(COUNT(E1585,H1585)=2,E1585+H1585,"")</f>
        <v>621</v>
      </c>
    </row>
    <row r="1586" customFormat="false" ht="15" hidden="false" customHeight="false" outlineLevel="0" collapsed="false">
      <c r="A1586" s="7" t="s">
        <v>2574</v>
      </c>
      <c r="B1586" s="7" t="s">
        <v>2708</v>
      </c>
      <c r="C1586" s="8" t="s">
        <v>2709</v>
      </c>
      <c r="D1586" s="9" t="str">
        <f aca="false">A1586&amp;"|"&amp;B1586</f>
        <v>Missouri|St. Francois County</v>
      </c>
      <c r="E1586" s="10" t="n">
        <v>786</v>
      </c>
      <c r="F1586" s="10" t="n">
        <v>1157</v>
      </c>
      <c r="G1586" s="10" t="n">
        <v>110</v>
      </c>
      <c r="H1586" s="10" t="n">
        <v>14</v>
      </c>
      <c r="I1586" s="10" t="n">
        <v>773</v>
      </c>
      <c r="J1586" s="10" t="n">
        <v>54813</v>
      </c>
      <c r="K1586" s="11" t="n">
        <v>66864</v>
      </c>
      <c r="L1586" s="12" t="n">
        <f aca="false">IF(COUNT(F1586,G1586)=2,F1586+G1586,"")</f>
        <v>1267</v>
      </c>
      <c r="M1586" s="12" t="n">
        <f aca="false">IF(COUNT(E1586,H1586)=2,E1586+H1586,"")</f>
        <v>800</v>
      </c>
    </row>
    <row r="1587" customFormat="false" ht="15" hidden="false" customHeight="false" outlineLevel="0" collapsed="false">
      <c r="A1587" s="7" t="s">
        <v>2574</v>
      </c>
      <c r="B1587" s="7" t="s">
        <v>2427</v>
      </c>
      <c r="C1587" s="8" t="s">
        <v>2710</v>
      </c>
      <c r="D1587" s="9" t="str">
        <f aca="false">A1587&amp;"|"&amp;B1587</f>
        <v>Missouri|St. Louis County</v>
      </c>
      <c r="E1587" s="10" t="n">
        <v>1164</v>
      </c>
      <c r="F1587" s="10" t="n">
        <v>1718</v>
      </c>
      <c r="G1587" s="10" t="n">
        <v>162</v>
      </c>
      <c r="H1587" s="10" t="n">
        <v>14</v>
      </c>
      <c r="I1587" s="10" t="n">
        <v>1187</v>
      </c>
      <c r="J1587" s="10" t="n">
        <v>81340</v>
      </c>
      <c r="K1587" s="11" t="n">
        <v>996618</v>
      </c>
      <c r="L1587" s="12" t="n">
        <f aca="false">IF(COUNT(F1587,G1587)=2,F1587+G1587,"")</f>
        <v>1880</v>
      </c>
      <c r="M1587" s="12" t="n">
        <f aca="false">IF(COUNT(E1587,H1587)=2,E1587+H1587,"")</f>
        <v>1178</v>
      </c>
    </row>
    <row r="1588" customFormat="false" ht="15" hidden="false" customHeight="false" outlineLevel="0" collapsed="false">
      <c r="A1588" s="7" t="s">
        <v>2574</v>
      </c>
      <c r="B1588" s="7" t="s">
        <v>2711</v>
      </c>
      <c r="C1588" s="8" t="s">
        <v>2712</v>
      </c>
      <c r="D1588" s="9" t="str">
        <f aca="false">A1588&amp;"|"&amp;B1588</f>
        <v>Missouri|St. Louis city</v>
      </c>
      <c r="E1588" s="10" t="n">
        <v>978</v>
      </c>
      <c r="F1588" s="10" t="n">
        <v>1458</v>
      </c>
      <c r="G1588" s="10" t="n">
        <v>136</v>
      </c>
      <c r="H1588" s="10" t="n">
        <v>14</v>
      </c>
      <c r="I1588" s="10" t="n">
        <v>950</v>
      </c>
      <c r="J1588" s="10" t="n">
        <v>55279</v>
      </c>
      <c r="K1588" s="11" t="n">
        <v>293109</v>
      </c>
      <c r="L1588" s="12" t="n">
        <f aca="false">IF(COUNT(F1588,G1588)=2,F1588+G1588,"")</f>
        <v>1594</v>
      </c>
      <c r="M1588" s="12" t="n">
        <f aca="false">IF(COUNT(E1588,H1588)=2,E1588+H1588,"")</f>
        <v>992</v>
      </c>
    </row>
    <row r="1589" customFormat="false" ht="15" hidden="false" customHeight="false" outlineLevel="0" collapsed="false">
      <c r="A1589" s="7" t="s">
        <v>2574</v>
      </c>
      <c r="B1589" s="7" t="s">
        <v>2713</v>
      </c>
      <c r="C1589" s="8" t="s">
        <v>2714</v>
      </c>
      <c r="D1589" s="9" t="str">
        <f aca="false">A1589&amp;"|"&amp;B1589</f>
        <v>Missouri|Ste. Genevieve County</v>
      </c>
      <c r="E1589" s="10" t="n">
        <v>774</v>
      </c>
      <c r="F1589" s="10" t="n">
        <v>1254</v>
      </c>
      <c r="G1589" s="10" t="n">
        <v>108</v>
      </c>
      <c r="H1589" s="10" t="n">
        <v>14</v>
      </c>
      <c r="I1589" s="10" t="n">
        <v>761</v>
      </c>
      <c r="J1589" s="10" t="n">
        <v>61310</v>
      </c>
      <c r="K1589" s="11" t="n">
        <v>18551</v>
      </c>
      <c r="L1589" s="12" t="n">
        <f aca="false">IF(COUNT(F1589,G1589)=2,F1589+G1589,"")</f>
        <v>1362</v>
      </c>
      <c r="M1589" s="12" t="n">
        <f aca="false">IF(COUNT(E1589,H1589)=2,E1589+H1589,"")</f>
        <v>788</v>
      </c>
    </row>
    <row r="1590" customFormat="false" ht="15" hidden="false" customHeight="false" outlineLevel="0" collapsed="false">
      <c r="A1590" s="7" t="s">
        <v>2574</v>
      </c>
      <c r="B1590" s="7" t="s">
        <v>2715</v>
      </c>
      <c r="C1590" s="8" t="s">
        <v>2716</v>
      </c>
      <c r="D1590" s="9" t="str">
        <f aca="false">A1590&amp;"|"&amp;B1590</f>
        <v>Missouri|Stoddard County</v>
      </c>
      <c r="E1590" s="10" t="n">
        <v>737</v>
      </c>
      <c r="F1590" s="10" t="n">
        <v>1082</v>
      </c>
      <c r="G1590" s="10" t="n">
        <v>103</v>
      </c>
      <c r="H1590" s="10" t="n">
        <v>14</v>
      </c>
      <c r="I1590" s="10" t="n">
        <v>725</v>
      </c>
      <c r="J1590" s="10" t="n">
        <v>54067</v>
      </c>
      <c r="K1590" s="11" t="n">
        <v>28547</v>
      </c>
      <c r="L1590" s="12" t="n">
        <f aca="false">IF(COUNT(F1590,G1590)=2,F1590+G1590,"")</f>
        <v>1185</v>
      </c>
      <c r="M1590" s="12" t="n">
        <f aca="false">IF(COUNT(E1590,H1590)=2,E1590+H1590,"")</f>
        <v>751</v>
      </c>
    </row>
    <row r="1591" customFormat="false" ht="15" hidden="false" customHeight="false" outlineLevel="0" collapsed="false">
      <c r="A1591" s="7" t="s">
        <v>2574</v>
      </c>
      <c r="B1591" s="7" t="s">
        <v>401</v>
      </c>
      <c r="C1591" s="8" t="s">
        <v>2717</v>
      </c>
      <c r="D1591" s="9" t="str">
        <f aca="false">A1591&amp;"|"&amp;B1591</f>
        <v>Missouri|Stone County</v>
      </c>
      <c r="E1591" s="10" t="n">
        <v>892</v>
      </c>
      <c r="F1591" s="10" t="n">
        <v>1379</v>
      </c>
      <c r="G1591" s="10" t="n">
        <v>124</v>
      </c>
      <c r="H1591" s="10" t="n">
        <v>14</v>
      </c>
      <c r="I1591" s="10" t="n">
        <v>877</v>
      </c>
      <c r="J1591" s="10" t="n">
        <v>61323</v>
      </c>
      <c r="K1591" s="11" t="n">
        <v>31697</v>
      </c>
      <c r="L1591" s="12" t="n">
        <f aca="false">IF(COUNT(F1591,G1591)=2,F1591+G1591,"")</f>
        <v>1503</v>
      </c>
      <c r="M1591" s="12" t="n">
        <f aca="false">IF(COUNT(E1591,H1591)=2,E1591+H1591,"")</f>
        <v>906</v>
      </c>
    </row>
    <row r="1592" customFormat="false" ht="15" hidden="false" customHeight="false" outlineLevel="0" collapsed="false">
      <c r="A1592" s="7" t="s">
        <v>2574</v>
      </c>
      <c r="B1592" s="7" t="s">
        <v>1416</v>
      </c>
      <c r="C1592" s="8" t="s">
        <v>2718</v>
      </c>
      <c r="D1592" s="9" t="str">
        <f aca="false">A1592&amp;"|"&amp;B1592</f>
        <v>Missouri|Sullivan County</v>
      </c>
      <c r="E1592" s="10" t="n">
        <v>692</v>
      </c>
      <c r="F1592" s="10" t="n">
        <v>1141</v>
      </c>
      <c r="G1592" s="10" t="n">
        <v>97</v>
      </c>
      <c r="H1592" s="10" t="n">
        <v>14</v>
      </c>
      <c r="I1592" s="10" t="n">
        <v>686</v>
      </c>
      <c r="J1592" s="10" t="n">
        <v>55500</v>
      </c>
      <c r="K1592" s="11" t="n">
        <v>5903</v>
      </c>
      <c r="L1592" s="12" t="n">
        <f aca="false">IF(COUNT(F1592,G1592)=2,F1592+G1592,"")</f>
        <v>1238</v>
      </c>
      <c r="M1592" s="12" t="n">
        <f aca="false">IF(COUNT(E1592,H1592)=2,E1592+H1592,"")</f>
        <v>706</v>
      </c>
    </row>
    <row r="1593" customFormat="false" ht="15" hidden="false" customHeight="false" outlineLevel="0" collapsed="false">
      <c r="A1593" s="7" t="s">
        <v>2574</v>
      </c>
      <c r="B1593" s="7" t="s">
        <v>2719</v>
      </c>
      <c r="C1593" s="8" t="s">
        <v>2720</v>
      </c>
      <c r="D1593" s="9" t="str">
        <f aca="false">A1593&amp;"|"&amp;B1593</f>
        <v>Missouri|Taney County</v>
      </c>
      <c r="E1593" s="10" t="n">
        <v>925</v>
      </c>
      <c r="F1593" s="10" t="n">
        <v>1308</v>
      </c>
      <c r="G1593" s="10" t="n">
        <v>129</v>
      </c>
      <c r="H1593" s="10" t="n">
        <v>14</v>
      </c>
      <c r="I1593" s="10" t="n">
        <v>910</v>
      </c>
      <c r="J1593" s="10" t="n">
        <v>58258</v>
      </c>
      <c r="K1593" s="11" t="n">
        <v>56382</v>
      </c>
      <c r="L1593" s="12" t="n">
        <f aca="false">IF(COUNT(F1593,G1593)=2,F1593+G1593,"")</f>
        <v>1437</v>
      </c>
      <c r="M1593" s="12" t="n">
        <f aca="false">IF(COUNT(E1593,H1593)=2,E1593+H1593,"")</f>
        <v>939</v>
      </c>
    </row>
    <row r="1594" customFormat="false" ht="15" hidden="false" customHeight="false" outlineLevel="0" collapsed="false">
      <c r="A1594" s="7" t="s">
        <v>2574</v>
      </c>
      <c r="B1594" s="7" t="s">
        <v>2721</v>
      </c>
      <c r="C1594" s="8" t="s">
        <v>2722</v>
      </c>
      <c r="D1594" s="9" t="str">
        <f aca="false">A1594&amp;"|"&amp;B1594</f>
        <v>Missouri|Texas County</v>
      </c>
      <c r="E1594" s="10" t="n">
        <v>647</v>
      </c>
      <c r="F1594" s="10" t="n">
        <v>1023</v>
      </c>
      <c r="G1594" s="10" t="n">
        <v>97</v>
      </c>
      <c r="H1594" s="10" t="n">
        <v>14</v>
      </c>
      <c r="I1594" s="10" t="n">
        <v>686</v>
      </c>
      <c r="J1594" s="10" t="n">
        <v>48055</v>
      </c>
      <c r="K1594" s="11" t="n">
        <v>24956</v>
      </c>
      <c r="L1594" s="12" t="n">
        <f aca="false">IF(COUNT(F1594,G1594)=2,F1594+G1594,"")</f>
        <v>1120</v>
      </c>
      <c r="M1594" s="12" t="n">
        <f aca="false">IF(COUNT(E1594,H1594)=2,E1594+H1594,"")</f>
        <v>661</v>
      </c>
    </row>
    <row r="1595" customFormat="false" ht="15" hidden="false" customHeight="false" outlineLevel="0" collapsed="false">
      <c r="A1595" s="7" t="s">
        <v>2574</v>
      </c>
      <c r="B1595" s="7" t="s">
        <v>2723</v>
      </c>
      <c r="C1595" s="8" t="s">
        <v>2724</v>
      </c>
      <c r="D1595" s="9" t="str">
        <f aca="false">A1595&amp;"|"&amp;B1595</f>
        <v>Missouri|Vernon County</v>
      </c>
      <c r="E1595" s="10" t="n">
        <v>722</v>
      </c>
      <c r="F1595" s="10" t="n">
        <v>1150</v>
      </c>
      <c r="G1595" s="10" t="n">
        <v>101</v>
      </c>
      <c r="H1595" s="10" t="n">
        <v>14</v>
      </c>
      <c r="I1595" s="10" t="n">
        <v>710</v>
      </c>
      <c r="J1595" s="10" t="n">
        <v>54519</v>
      </c>
      <c r="K1595" s="11" t="n">
        <v>19713</v>
      </c>
      <c r="L1595" s="12" t="n">
        <f aca="false">IF(COUNT(F1595,G1595)=2,F1595+G1595,"")</f>
        <v>1251</v>
      </c>
      <c r="M1595" s="12" t="n">
        <f aca="false">IF(COUNT(E1595,H1595)=2,E1595+H1595,"")</f>
        <v>736</v>
      </c>
    </row>
    <row r="1596" customFormat="false" ht="15" hidden="false" customHeight="false" outlineLevel="0" collapsed="false">
      <c r="A1596" s="7" t="s">
        <v>2574</v>
      </c>
      <c r="B1596" s="7" t="s">
        <v>1043</v>
      </c>
      <c r="C1596" s="8" t="s">
        <v>2725</v>
      </c>
      <c r="D1596" s="9" t="str">
        <f aca="false">A1596&amp;"|"&amp;B1596</f>
        <v>Missouri|Warren County</v>
      </c>
      <c r="E1596" s="10" t="n">
        <v>913</v>
      </c>
      <c r="F1596" s="10" t="n">
        <v>1466</v>
      </c>
      <c r="G1596" s="10" t="n">
        <v>127</v>
      </c>
      <c r="H1596" s="10" t="n">
        <v>14</v>
      </c>
      <c r="I1596" s="10" t="n">
        <v>898</v>
      </c>
      <c r="J1596" s="10" t="n">
        <v>77989</v>
      </c>
      <c r="K1596" s="11" t="n">
        <v>36467</v>
      </c>
      <c r="L1596" s="12" t="n">
        <f aca="false">IF(COUNT(F1596,G1596)=2,F1596+G1596,"")</f>
        <v>1593</v>
      </c>
      <c r="M1596" s="12" t="n">
        <f aca="false">IF(COUNT(E1596,H1596)=2,E1596+H1596,"")</f>
        <v>927</v>
      </c>
    </row>
    <row r="1597" customFormat="false" ht="15" hidden="false" customHeight="false" outlineLevel="0" collapsed="false">
      <c r="A1597" s="7" t="s">
        <v>2574</v>
      </c>
      <c r="B1597" s="7" t="s">
        <v>183</v>
      </c>
      <c r="C1597" s="8" t="s">
        <v>2726</v>
      </c>
      <c r="D1597" s="9" t="str">
        <f aca="false">A1597&amp;"|"&amp;B1597</f>
        <v>Missouri|Washington County</v>
      </c>
      <c r="E1597" s="10" t="n">
        <v>680</v>
      </c>
      <c r="F1597" s="10" t="n">
        <v>1079</v>
      </c>
      <c r="G1597" s="10" t="n">
        <v>97</v>
      </c>
      <c r="H1597" s="10" t="n">
        <v>14</v>
      </c>
      <c r="I1597" s="10" t="n">
        <v>686</v>
      </c>
      <c r="J1597" s="10" t="n">
        <v>51886</v>
      </c>
      <c r="K1597" s="11" t="n">
        <v>23483</v>
      </c>
      <c r="L1597" s="12" t="n">
        <f aca="false">IF(COUNT(F1597,G1597)=2,F1597+G1597,"")</f>
        <v>1176</v>
      </c>
      <c r="M1597" s="12" t="n">
        <f aca="false">IF(COUNT(E1597,H1597)=2,E1597+H1597,"")</f>
        <v>694</v>
      </c>
    </row>
    <row r="1598" customFormat="false" ht="15" hidden="false" customHeight="false" outlineLevel="0" collapsed="false">
      <c r="A1598" s="7" t="s">
        <v>2574</v>
      </c>
      <c r="B1598" s="7" t="s">
        <v>1046</v>
      </c>
      <c r="C1598" s="8" t="s">
        <v>2727</v>
      </c>
      <c r="D1598" s="9" t="str">
        <f aca="false">A1598&amp;"|"&amp;B1598</f>
        <v>Missouri|Wayne County</v>
      </c>
      <c r="E1598" s="10" t="n">
        <v>632</v>
      </c>
      <c r="F1598" s="10" t="n">
        <v>1027</v>
      </c>
      <c r="G1598" s="10" t="n">
        <v>97</v>
      </c>
      <c r="H1598" s="10" t="n">
        <v>14</v>
      </c>
      <c r="I1598" s="10" t="n">
        <v>686</v>
      </c>
      <c r="J1598" s="10" t="n">
        <v>43393</v>
      </c>
      <c r="K1598" s="11" t="n">
        <v>10942</v>
      </c>
      <c r="L1598" s="12" t="n">
        <f aca="false">IF(COUNT(F1598,G1598)=2,F1598+G1598,"")</f>
        <v>1124</v>
      </c>
      <c r="M1598" s="12" t="n">
        <f aca="false">IF(COUNT(E1598,H1598)=2,E1598+H1598,"")</f>
        <v>646</v>
      </c>
    </row>
    <row r="1599" customFormat="false" ht="15" hidden="false" customHeight="false" outlineLevel="0" collapsed="false">
      <c r="A1599" s="7" t="s">
        <v>2574</v>
      </c>
      <c r="B1599" s="7" t="s">
        <v>1048</v>
      </c>
      <c r="C1599" s="8" t="s">
        <v>2728</v>
      </c>
      <c r="D1599" s="9" t="str">
        <f aca="false">A1599&amp;"|"&amp;B1599</f>
        <v>Missouri|Webster County</v>
      </c>
      <c r="E1599" s="10" t="n">
        <v>777</v>
      </c>
      <c r="F1599" s="10" t="n">
        <v>1330</v>
      </c>
      <c r="G1599" s="10" t="n">
        <v>108</v>
      </c>
      <c r="H1599" s="10" t="n">
        <v>14</v>
      </c>
      <c r="I1599" s="10" t="n">
        <v>764</v>
      </c>
      <c r="J1599" s="10" t="n">
        <v>69731</v>
      </c>
      <c r="K1599" s="11" t="n">
        <v>39868</v>
      </c>
      <c r="L1599" s="12" t="n">
        <f aca="false">IF(COUNT(F1599,G1599)=2,F1599+G1599,"")</f>
        <v>1438</v>
      </c>
      <c r="M1599" s="12" t="n">
        <f aca="false">IF(COUNT(E1599,H1599)=2,E1599+H1599,"")</f>
        <v>791</v>
      </c>
    </row>
    <row r="1600" customFormat="false" ht="15" hidden="false" customHeight="false" outlineLevel="0" collapsed="false">
      <c r="A1600" s="7" t="s">
        <v>2574</v>
      </c>
      <c r="B1600" s="7" t="s">
        <v>1060</v>
      </c>
      <c r="C1600" s="8" t="s">
        <v>2729</v>
      </c>
      <c r="D1600" s="9" t="str">
        <f aca="false">A1600&amp;"|"&amp;B1600</f>
        <v>Missouri|Worth County</v>
      </c>
      <c r="E1600" s="10" t="n">
        <v>353</v>
      </c>
      <c r="F1600" s="10" t="n">
        <v>1140</v>
      </c>
      <c r="G1600" s="10" t="n">
        <v>97</v>
      </c>
      <c r="H1600" s="10" t="n">
        <v>14</v>
      </c>
      <c r="I1600" s="10" t="n">
        <v>686</v>
      </c>
      <c r="J1600" s="10" t="n">
        <v>46167</v>
      </c>
      <c r="K1600" s="11" t="n">
        <v>1956</v>
      </c>
      <c r="L1600" s="12" t="n">
        <f aca="false">IF(COUNT(F1600,G1600)=2,F1600+G1600,"")</f>
        <v>1237</v>
      </c>
      <c r="M1600" s="12" t="n">
        <f aca="false">IF(COUNT(E1600,H1600)=2,E1600+H1600,"")</f>
        <v>367</v>
      </c>
    </row>
    <row r="1601" customFormat="false" ht="15" hidden="false" customHeight="false" outlineLevel="0" collapsed="false">
      <c r="A1601" s="7" t="s">
        <v>2574</v>
      </c>
      <c r="B1601" s="7" t="s">
        <v>1585</v>
      </c>
      <c r="C1601" s="8" t="s">
        <v>2730</v>
      </c>
      <c r="D1601" s="9" t="str">
        <f aca="false">A1601&amp;"|"&amp;B1601</f>
        <v>Missouri|Wright County</v>
      </c>
      <c r="E1601" s="10" t="n">
        <v>558</v>
      </c>
      <c r="F1601" s="10" t="n">
        <v>1028</v>
      </c>
      <c r="G1601" s="10" t="n">
        <v>97</v>
      </c>
      <c r="H1601" s="10" t="n">
        <v>14</v>
      </c>
      <c r="I1601" s="10" t="n">
        <v>686</v>
      </c>
      <c r="J1601" s="10" t="n">
        <v>47304</v>
      </c>
      <c r="K1601" s="11" t="n">
        <v>18722</v>
      </c>
      <c r="L1601" s="12" t="n">
        <f aca="false">IF(COUNT(F1601,G1601)=2,F1601+G1601,"")</f>
        <v>1125</v>
      </c>
      <c r="M1601" s="12" t="n">
        <f aca="false">IF(COUNT(E1601,H1601)=2,E1601+H1601,"")</f>
        <v>572</v>
      </c>
    </row>
    <row r="1602" customFormat="false" ht="15" hidden="false" customHeight="false" outlineLevel="0" collapsed="false">
      <c r="A1602" s="7" t="s">
        <v>2731</v>
      </c>
      <c r="B1602" s="7" t="s">
        <v>2732</v>
      </c>
      <c r="C1602" s="8" t="s">
        <v>2733</v>
      </c>
      <c r="D1602" s="9" t="str">
        <f aca="false">A1602&amp;"|"&amp;B1602</f>
        <v>Montana|Beaverhead County</v>
      </c>
      <c r="E1602" s="10" t="n">
        <v>800</v>
      </c>
      <c r="F1602" s="10" t="n">
        <v>1456</v>
      </c>
      <c r="G1602" s="10" t="n">
        <v>106</v>
      </c>
      <c r="H1602" s="10" t="n">
        <v>13</v>
      </c>
      <c r="I1602" s="10" t="n">
        <v>921</v>
      </c>
      <c r="J1602" s="10" t="n">
        <v>58072</v>
      </c>
      <c r="K1602" s="11" t="n">
        <v>9590</v>
      </c>
      <c r="L1602" s="12" t="n">
        <f aca="false">IF(COUNT(F1602,G1602)=2,F1602+G1602,"")</f>
        <v>1562</v>
      </c>
      <c r="M1602" s="12" t="n">
        <f aca="false">IF(COUNT(E1602,H1602)=2,E1602+H1602,"")</f>
        <v>813</v>
      </c>
    </row>
    <row r="1603" customFormat="false" ht="15" hidden="false" customHeight="false" outlineLevel="0" collapsed="false">
      <c r="A1603" s="7" t="s">
        <v>2731</v>
      </c>
      <c r="B1603" s="7" t="s">
        <v>2734</v>
      </c>
      <c r="C1603" s="8" t="s">
        <v>2735</v>
      </c>
      <c r="D1603" s="9" t="str">
        <f aca="false">A1603&amp;"|"&amp;B1603</f>
        <v>Montana|Big Horn County</v>
      </c>
      <c r="E1603" s="10" t="n">
        <v>686</v>
      </c>
      <c r="F1603" s="10" t="n">
        <v>1373</v>
      </c>
      <c r="G1603" s="10" t="n">
        <v>96</v>
      </c>
      <c r="H1603" s="10" t="n">
        <v>13</v>
      </c>
      <c r="I1603" s="10" t="n">
        <v>944</v>
      </c>
      <c r="J1603" s="10" t="n">
        <v>56680</v>
      </c>
      <c r="K1603" s="11" t="n">
        <v>12963</v>
      </c>
      <c r="L1603" s="12" t="n">
        <f aca="false">IF(COUNT(F1603,G1603)=2,F1603+G1603,"")</f>
        <v>1469</v>
      </c>
      <c r="M1603" s="12" t="n">
        <f aca="false">IF(COUNT(E1603,H1603)=2,E1603+H1603,"")</f>
        <v>699</v>
      </c>
    </row>
    <row r="1604" customFormat="false" ht="15" hidden="false" customHeight="false" outlineLevel="0" collapsed="false">
      <c r="A1604" s="7" t="s">
        <v>2731</v>
      </c>
      <c r="B1604" s="7" t="s">
        <v>1085</v>
      </c>
      <c r="C1604" s="8" t="s">
        <v>2736</v>
      </c>
      <c r="D1604" s="9" t="str">
        <f aca="false">A1604&amp;"|"&amp;B1604</f>
        <v>Montana|Blaine County</v>
      </c>
      <c r="E1604" s="10" t="n">
        <v>689</v>
      </c>
      <c r="F1604" s="10" t="n">
        <v>1302</v>
      </c>
      <c r="G1604" s="10" t="n">
        <v>96</v>
      </c>
      <c r="H1604" s="10" t="n">
        <v>13</v>
      </c>
      <c r="I1604" s="10" t="n">
        <v>938</v>
      </c>
      <c r="J1604" s="10" t="n">
        <v>65050</v>
      </c>
      <c r="K1604" s="11" t="n">
        <v>6997</v>
      </c>
      <c r="L1604" s="12" t="n">
        <f aca="false">IF(COUNT(F1604,G1604)=2,F1604+G1604,"")</f>
        <v>1398</v>
      </c>
      <c r="M1604" s="12" t="n">
        <f aca="false">IF(COUNT(E1604,H1604)=2,E1604+H1604,"")</f>
        <v>702</v>
      </c>
    </row>
    <row r="1605" customFormat="false" ht="15" hidden="false" customHeight="false" outlineLevel="0" collapsed="false">
      <c r="A1605" s="7" t="s">
        <v>2731</v>
      </c>
      <c r="B1605" s="7" t="s">
        <v>2737</v>
      </c>
      <c r="C1605" s="8" t="s">
        <v>2738</v>
      </c>
      <c r="D1605" s="9" t="str">
        <f aca="false">A1605&amp;"|"&amp;B1605</f>
        <v>Montana|Broadwater County</v>
      </c>
      <c r="E1605" s="10" t="n">
        <v>978</v>
      </c>
      <c r="F1605" s="10" t="n">
        <v>1697</v>
      </c>
      <c r="G1605" s="10" t="n">
        <v>130</v>
      </c>
      <c r="H1605" s="10" t="n">
        <v>13</v>
      </c>
      <c r="I1605" s="10" t="n">
        <v>957</v>
      </c>
      <c r="J1605" s="10" t="n">
        <v>63636</v>
      </c>
      <c r="K1605" s="11" t="n">
        <v>7310</v>
      </c>
      <c r="L1605" s="12" t="n">
        <f aca="false">IF(COUNT(F1605,G1605)=2,F1605+G1605,"")</f>
        <v>1827</v>
      </c>
      <c r="M1605" s="12" t="n">
        <f aca="false">IF(COUNT(E1605,H1605)=2,E1605+H1605,"")</f>
        <v>991</v>
      </c>
    </row>
    <row r="1606" customFormat="false" ht="15" hidden="false" customHeight="false" outlineLevel="0" collapsed="false">
      <c r="A1606" s="7" t="s">
        <v>2731</v>
      </c>
      <c r="B1606" s="7" t="s">
        <v>2739</v>
      </c>
      <c r="C1606" s="8" t="s">
        <v>2740</v>
      </c>
      <c r="D1606" s="9" t="str">
        <f aca="false">A1606&amp;"|"&amp;B1606</f>
        <v>Montana|Carbon County</v>
      </c>
      <c r="E1606" s="10" t="n">
        <v>882</v>
      </c>
      <c r="F1606" s="10" t="n">
        <v>1656</v>
      </c>
      <c r="G1606" s="10" t="n">
        <v>117</v>
      </c>
      <c r="H1606" s="10" t="n">
        <v>13</v>
      </c>
      <c r="I1606" s="10" t="n">
        <v>956</v>
      </c>
      <c r="J1606" s="10" t="n">
        <v>71017</v>
      </c>
      <c r="K1606" s="11" t="n">
        <v>10877</v>
      </c>
      <c r="L1606" s="12" t="n">
        <f aca="false">IF(COUNT(F1606,G1606)=2,F1606+G1606,"")</f>
        <v>1773</v>
      </c>
      <c r="M1606" s="12" t="n">
        <f aca="false">IF(COUNT(E1606,H1606)=2,E1606+H1606,"")</f>
        <v>895</v>
      </c>
    </row>
    <row r="1607" customFormat="false" ht="15" hidden="false" customHeight="false" outlineLevel="0" collapsed="false">
      <c r="A1607" s="7" t="s">
        <v>2731</v>
      </c>
      <c r="B1607" s="7" t="s">
        <v>1796</v>
      </c>
      <c r="C1607" s="8" t="s">
        <v>2741</v>
      </c>
      <c r="D1607" s="9" t="str">
        <f aca="false">A1607&amp;"|"&amp;B1607</f>
        <v>Montana|Carter County</v>
      </c>
      <c r="E1607" s="10" t="n">
        <v>731</v>
      </c>
      <c r="F1607" s="10" t="n">
        <v>1292</v>
      </c>
      <c r="G1607" s="10" t="n">
        <v>97</v>
      </c>
      <c r="H1607" s="10" t="n">
        <v>13</v>
      </c>
      <c r="I1607" s="10" t="n">
        <v>916</v>
      </c>
      <c r="J1607" s="10" t="n">
        <v>52171</v>
      </c>
      <c r="K1607" s="11" t="n">
        <v>1361</v>
      </c>
      <c r="L1607" s="12" t="n">
        <f aca="false">IF(COUNT(F1607,G1607)=2,F1607+G1607,"")</f>
        <v>1389</v>
      </c>
      <c r="M1607" s="12" t="n">
        <f aca="false">IF(COUNT(E1607,H1607)=2,E1607+H1607,"")</f>
        <v>744</v>
      </c>
    </row>
    <row r="1608" customFormat="false" ht="15" hidden="false" customHeight="false" outlineLevel="0" collapsed="false">
      <c r="A1608" s="7" t="s">
        <v>2731</v>
      </c>
      <c r="B1608" s="7" t="s">
        <v>2742</v>
      </c>
      <c r="C1608" s="8" t="s">
        <v>2743</v>
      </c>
      <c r="D1608" s="9" t="str">
        <f aca="false">A1608&amp;"|"&amp;B1608</f>
        <v>Montana|Cascade County</v>
      </c>
      <c r="E1608" s="10" t="n">
        <v>902</v>
      </c>
      <c r="F1608" s="10" t="n">
        <v>1505</v>
      </c>
      <c r="G1608" s="10" t="n">
        <v>120</v>
      </c>
      <c r="H1608" s="10" t="n">
        <v>13</v>
      </c>
      <c r="I1608" s="10" t="n">
        <v>954</v>
      </c>
      <c r="J1608" s="10" t="n">
        <v>66203</v>
      </c>
      <c r="K1608" s="11" t="n">
        <v>84601</v>
      </c>
      <c r="L1608" s="12" t="n">
        <f aca="false">IF(COUNT(F1608,G1608)=2,F1608+G1608,"")</f>
        <v>1625</v>
      </c>
      <c r="M1608" s="12" t="n">
        <f aca="false">IF(COUNT(E1608,H1608)=2,E1608+H1608,"")</f>
        <v>915</v>
      </c>
    </row>
    <row r="1609" customFormat="false" ht="15" hidden="false" customHeight="false" outlineLevel="0" collapsed="false">
      <c r="A1609" s="7" t="s">
        <v>2731</v>
      </c>
      <c r="B1609" s="7" t="s">
        <v>2744</v>
      </c>
      <c r="C1609" s="8" t="s">
        <v>2745</v>
      </c>
      <c r="D1609" s="9" t="str">
        <f aca="false">A1609&amp;"|"&amp;B1609</f>
        <v>Montana|Chouteau County</v>
      </c>
      <c r="E1609" s="10" t="n">
        <v>485</v>
      </c>
      <c r="F1609" s="10" t="n">
        <v>1194</v>
      </c>
      <c r="G1609" s="10" t="n">
        <v>96</v>
      </c>
      <c r="H1609" s="10" t="n">
        <v>13</v>
      </c>
      <c r="I1609" s="10" t="n">
        <v>925</v>
      </c>
      <c r="J1609" s="10" t="n">
        <v>56927</v>
      </c>
      <c r="K1609" s="11" t="n">
        <v>5888</v>
      </c>
      <c r="L1609" s="12" t="n">
        <f aca="false">IF(COUNT(F1609,G1609)=2,F1609+G1609,"")</f>
        <v>1290</v>
      </c>
      <c r="M1609" s="12" t="n">
        <f aca="false">IF(COUNT(E1609,H1609)=2,E1609+H1609,"")</f>
        <v>498</v>
      </c>
    </row>
    <row r="1610" customFormat="false" ht="15" hidden="false" customHeight="false" outlineLevel="0" collapsed="false">
      <c r="A1610" s="7" t="s">
        <v>2731</v>
      </c>
      <c r="B1610" s="7" t="s">
        <v>558</v>
      </c>
      <c r="C1610" s="8" t="s">
        <v>2746</v>
      </c>
      <c r="D1610" s="9" t="str">
        <f aca="false">A1610&amp;"|"&amp;B1610</f>
        <v>Montana|Custer County</v>
      </c>
      <c r="E1610" s="10" t="n">
        <v>918</v>
      </c>
      <c r="F1610" s="10" t="n">
        <v>1508</v>
      </c>
      <c r="G1610" s="10" t="n">
        <v>122</v>
      </c>
      <c r="H1610" s="10" t="n">
        <v>13</v>
      </c>
      <c r="I1610" s="10" t="n">
        <v>1036</v>
      </c>
      <c r="J1610" s="10" t="n">
        <v>63585</v>
      </c>
      <c r="K1610" s="11" t="n">
        <v>11938</v>
      </c>
      <c r="L1610" s="12" t="n">
        <f aca="false">IF(COUNT(F1610,G1610)=2,F1610+G1610,"")</f>
        <v>1630</v>
      </c>
      <c r="M1610" s="12" t="n">
        <f aca="false">IF(COUNT(E1610,H1610)=2,E1610+H1610,"")</f>
        <v>931</v>
      </c>
    </row>
    <row r="1611" customFormat="false" ht="15" hidden="false" customHeight="false" outlineLevel="0" collapsed="false">
      <c r="A1611" s="7" t="s">
        <v>2731</v>
      </c>
      <c r="B1611" s="7" t="s">
        <v>2747</v>
      </c>
      <c r="C1611" s="8" t="s">
        <v>2748</v>
      </c>
      <c r="D1611" s="9" t="str">
        <f aca="false">A1611&amp;"|"&amp;B1611</f>
        <v>Montana|Daniels County</v>
      </c>
      <c r="E1611" s="10" t="n">
        <v>588</v>
      </c>
      <c r="F1611" s="10" t="n">
        <v>1488</v>
      </c>
      <c r="G1611" s="10" t="n">
        <v>96</v>
      </c>
      <c r="H1611" s="10" t="n">
        <v>13</v>
      </c>
      <c r="I1611" s="10" t="n">
        <v>852</v>
      </c>
      <c r="J1611" s="10" t="n">
        <v>58000</v>
      </c>
      <c r="K1611" s="11" t="n">
        <v>1524</v>
      </c>
      <c r="L1611" s="12" t="n">
        <f aca="false">IF(COUNT(F1611,G1611)=2,F1611+G1611,"")</f>
        <v>1584</v>
      </c>
      <c r="M1611" s="12" t="n">
        <f aca="false">IF(COUNT(E1611,H1611)=2,E1611+H1611,"")</f>
        <v>601</v>
      </c>
    </row>
    <row r="1612" customFormat="false" ht="15" hidden="false" customHeight="false" outlineLevel="0" collapsed="false">
      <c r="A1612" s="7" t="s">
        <v>2731</v>
      </c>
      <c r="B1612" s="7" t="s">
        <v>866</v>
      </c>
      <c r="C1612" s="8" t="s">
        <v>2749</v>
      </c>
      <c r="D1612" s="9" t="str">
        <f aca="false">A1612&amp;"|"&amp;B1612</f>
        <v>Montana|Dawson County</v>
      </c>
      <c r="E1612" s="10" t="n">
        <v>823</v>
      </c>
      <c r="F1612" s="10" t="n">
        <v>1513</v>
      </c>
      <c r="G1612" s="10" t="n">
        <v>109</v>
      </c>
      <c r="H1612" s="10" t="n">
        <v>13</v>
      </c>
      <c r="I1612" s="10" t="n">
        <v>977</v>
      </c>
      <c r="J1612" s="10" t="n">
        <v>70953</v>
      </c>
      <c r="K1612" s="11" t="n">
        <v>8874</v>
      </c>
      <c r="L1612" s="12" t="n">
        <f aca="false">IF(COUNT(F1612,G1612)=2,F1612+G1612,"")</f>
        <v>1622</v>
      </c>
      <c r="M1612" s="12" t="n">
        <f aca="false">IF(COUNT(E1612,H1612)=2,E1612+H1612,"")</f>
        <v>836</v>
      </c>
    </row>
    <row r="1613" customFormat="false" ht="15" hidden="false" customHeight="false" outlineLevel="0" collapsed="false">
      <c r="A1613" s="7" t="s">
        <v>2731</v>
      </c>
      <c r="B1613" s="7" t="s">
        <v>2750</v>
      </c>
      <c r="C1613" s="8" t="s">
        <v>2751</v>
      </c>
      <c r="D1613" s="9" t="str">
        <f aca="false">A1613&amp;"|"&amp;B1613</f>
        <v>Montana|Deer Lodge County</v>
      </c>
      <c r="E1613" s="10" t="n">
        <v>661</v>
      </c>
      <c r="F1613" s="10" t="n">
        <v>1418</v>
      </c>
      <c r="G1613" s="10" t="n">
        <v>96</v>
      </c>
      <c r="H1613" s="10" t="n">
        <v>13</v>
      </c>
      <c r="I1613" s="10" t="n">
        <v>901</v>
      </c>
      <c r="J1613" s="10" t="n">
        <v>49533</v>
      </c>
      <c r="K1613" s="11" t="n">
        <v>9512</v>
      </c>
      <c r="L1613" s="12" t="n">
        <f aca="false">IF(COUNT(F1613,G1613)=2,F1613+G1613,"")</f>
        <v>1514</v>
      </c>
      <c r="M1613" s="12" t="n">
        <f aca="false">IF(COUNT(E1613,H1613)=2,E1613+H1613,"")</f>
        <v>674</v>
      </c>
    </row>
    <row r="1614" customFormat="false" ht="15" hidden="false" customHeight="false" outlineLevel="0" collapsed="false">
      <c r="A1614" s="7" t="s">
        <v>2731</v>
      </c>
      <c r="B1614" s="7" t="s">
        <v>2752</v>
      </c>
      <c r="C1614" s="8" t="s">
        <v>2753</v>
      </c>
      <c r="D1614" s="9" t="str">
        <f aca="false">A1614&amp;"|"&amp;B1614</f>
        <v>Montana|Fallon County</v>
      </c>
      <c r="E1614" s="10" t="n">
        <v>772</v>
      </c>
      <c r="F1614" s="10" t="n">
        <v>1603</v>
      </c>
      <c r="G1614" s="10" t="n">
        <v>103</v>
      </c>
      <c r="H1614" s="10" t="n">
        <v>13</v>
      </c>
      <c r="I1614" s="10" t="n">
        <v>1017</v>
      </c>
      <c r="J1614" s="10" t="n">
        <v>72284</v>
      </c>
      <c r="K1614" s="11" t="n">
        <v>2817</v>
      </c>
      <c r="L1614" s="12" t="n">
        <f aca="false">IF(COUNT(F1614,G1614)=2,F1614+G1614,"")</f>
        <v>1706</v>
      </c>
      <c r="M1614" s="12" t="n">
        <f aca="false">IF(COUNT(E1614,H1614)=2,E1614+H1614,"")</f>
        <v>785</v>
      </c>
    </row>
    <row r="1615" customFormat="false" ht="15" hidden="false" customHeight="false" outlineLevel="0" collapsed="false">
      <c r="A1615" s="7" t="s">
        <v>2731</v>
      </c>
      <c r="B1615" s="7" t="s">
        <v>2754</v>
      </c>
      <c r="C1615" s="8" t="s">
        <v>2755</v>
      </c>
      <c r="D1615" s="9" t="str">
        <f aca="false">A1615&amp;"|"&amp;B1615</f>
        <v>Montana|Fergus County</v>
      </c>
      <c r="E1615" s="10" t="n">
        <v>868</v>
      </c>
      <c r="F1615" s="10" t="n">
        <v>1296</v>
      </c>
      <c r="G1615" s="10" t="n">
        <v>115</v>
      </c>
      <c r="H1615" s="10" t="n">
        <v>13</v>
      </c>
      <c r="I1615" s="10" t="n">
        <v>908</v>
      </c>
      <c r="J1615" s="10" t="n">
        <v>59731</v>
      </c>
      <c r="K1615" s="11" t="n">
        <v>11581</v>
      </c>
      <c r="L1615" s="12" t="n">
        <f aca="false">IF(COUNT(F1615,G1615)=2,F1615+G1615,"")</f>
        <v>1411</v>
      </c>
      <c r="M1615" s="12" t="n">
        <f aca="false">IF(COUNT(E1615,H1615)=2,E1615+H1615,"")</f>
        <v>881</v>
      </c>
    </row>
    <row r="1616" customFormat="false" ht="15" hidden="false" customHeight="false" outlineLevel="0" collapsed="false">
      <c r="A1616" s="7" t="s">
        <v>2731</v>
      </c>
      <c r="B1616" s="7" t="s">
        <v>2756</v>
      </c>
      <c r="C1616" s="8" t="s">
        <v>2757</v>
      </c>
      <c r="D1616" s="9" t="str">
        <f aca="false">A1616&amp;"|"&amp;B1616</f>
        <v>Montana|Flathead County</v>
      </c>
      <c r="E1616" s="10" t="n">
        <v>1094</v>
      </c>
      <c r="F1616" s="10" t="n">
        <v>1872</v>
      </c>
      <c r="G1616" s="10" t="n">
        <v>146</v>
      </c>
      <c r="H1616" s="10" t="n">
        <v>13</v>
      </c>
      <c r="I1616" s="10" t="n">
        <v>962</v>
      </c>
      <c r="J1616" s="10" t="n">
        <v>71327</v>
      </c>
      <c r="K1616" s="11" t="n">
        <v>108445</v>
      </c>
      <c r="L1616" s="12" t="n">
        <f aca="false">IF(COUNT(F1616,G1616)=2,F1616+G1616,"")</f>
        <v>2018</v>
      </c>
      <c r="M1616" s="12" t="n">
        <f aca="false">IF(COUNT(E1616,H1616)=2,E1616+H1616,"")</f>
        <v>1107</v>
      </c>
    </row>
    <row r="1617" customFormat="false" ht="15" hidden="false" customHeight="false" outlineLevel="0" collapsed="false">
      <c r="A1617" s="7" t="s">
        <v>2731</v>
      </c>
      <c r="B1617" s="7" t="s">
        <v>1196</v>
      </c>
      <c r="C1617" s="8" t="s">
        <v>2758</v>
      </c>
      <c r="D1617" s="9" t="str">
        <f aca="false">A1617&amp;"|"&amp;B1617</f>
        <v>Montana|Gallatin County</v>
      </c>
      <c r="E1617" s="10" t="n">
        <v>1574</v>
      </c>
      <c r="F1617" s="10" t="n">
        <v>2178</v>
      </c>
      <c r="G1617" s="10" t="n">
        <v>206</v>
      </c>
      <c r="H1617" s="10" t="n">
        <v>13</v>
      </c>
      <c r="I1617" s="10" t="n">
        <v>1028</v>
      </c>
      <c r="J1617" s="10" t="n">
        <v>87454</v>
      </c>
      <c r="K1617" s="11" t="n">
        <v>122194</v>
      </c>
      <c r="L1617" s="12" t="n">
        <f aca="false">IF(COUNT(F1617,G1617)=2,F1617+G1617,"")</f>
        <v>2384</v>
      </c>
      <c r="M1617" s="12" t="n">
        <f aca="false">IF(COUNT(E1617,H1617)=2,E1617+H1617,"")</f>
        <v>1587</v>
      </c>
    </row>
    <row r="1618" customFormat="false" ht="15" hidden="false" customHeight="false" outlineLevel="0" collapsed="false">
      <c r="A1618" s="7" t="s">
        <v>2731</v>
      </c>
      <c r="B1618" s="7" t="s">
        <v>576</v>
      </c>
      <c r="C1618" s="8" t="s">
        <v>2759</v>
      </c>
      <c r="D1618" s="9" t="str">
        <f aca="false">A1618&amp;"|"&amp;B1618</f>
        <v>Montana|Garfield County</v>
      </c>
      <c r="E1618" s="10" t="n">
        <v>802</v>
      </c>
      <c r="F1618" s="10" t="n">
        <v>1458</v>
      </c>
      <c r="G1618" s="10" t="n">
        <v>107</v>
      </c>
      <c r="H1618" s="10" t="n">
        <v>13</v>
      </c>
      <c r="I1618" s="10" t="n">
        <v>932</v>
      </c>
      <c r="J1618" s="10" t="n">
        <v>61750</v>
      </c>
      <c r="K1618" s="11" t="n">
        <v>938</v>
      </c>
      <c r="L1618" s="12" t="n">
        <f aca="false">IF(COUNT(F1618,G1618)=2,F1618+G1618,"")</f>
        <v>1565</v>
      </c>
      <c r="M1618" s="12" t="n">
        <f aca="false">IF(COUNT(E1618,H1618)=2,E1618+H1618,"")</f>
        <v>815</v>
      </c>
    </row>
    <row r="1619" customFormat="false" ht="15" hidden="false" customHeight="false" outlineLevel="0" collapsed="false">
      <c r="A1619" s="7" t="s">
        <v>2731</v>
      </c>
      <c r="B1619" s="7" t="s">
        <v>2760</v>
      </c>
      <c r="C1619" s="8" t="s">
        <v>2761</v>
      </c>
      <c r="D1619" s="9" t="str">
        <f aca="false">A1619&amp;"|"&amp;B1619</f>
        <v>Montana|Glacier County</v>
      </c>
      <c r="E1619" s="10" t="n">
        <v>553</v>
      </c>
      <c r="F1619" s="10" t="n">
        <v>1145</v>
      </c>
      <c r="G1619" s="10" t="n">
        <v>96</v>
      </c>
      <c r="H1619" s="10" t="n">
        <v>13</v>
      </c>
      <c r="I1619" s="10" t="n">
        <v>899</v>
      </c>
      <c r="J1619" s="10" t="n">
        <v>45129</v>
      </c>
      <c r="K1619" s="11" t="n">
        <v>13713</v>
      </c>
      <c r="L1619" s="12" t="n">
        <f aca="false">IF(COUNT(F1619,G1619)=2,F1619+G1619,"")</f>
        <v>1241</v>
      </c>
      <c r="M1619" s="12" t="n">
        <f aca="false">IF(COUNT(E1619,H1619)=2,E1619+H1619,"")</f>
        <v>566</v>
      </c>
    </row>
    <row r="1620" customFormat="false" ht="15" hidden="false" customHeight="false" outlineLevel="0" collapsed="false">
      <c r="A1620" s="7" t="s">
        <v>2731</v>
      </c>
      <c r="B1620" s="7" t="s">
        <v>2762</v>
      </c>
      <c r="C1620" s="8" t="s">
        <v>2763</v>
      </c>
      <c r="D1620" s="9" t="str">
        <f aca="false">A1620&amp;"|"&amp;B1620</f>
        <v>Montana|Golden Valley County</v>
      </c>
      <c r="E1620" s="10" t="n">
        <v>769</v>
      </c>
      <c r="F1620" s="10" t="n">
        <v>1369</v>
      </c>
      <c r="G1620" s="10" t="n">
        <v>102</v>
      </c>
      <c r="H1620" s="10" t="n">
        <v>13</v>
      </c>
      <c r="I1620" s="10" t="n">
        <v>968</v>
      </c>
      <c r="J1620" s="10" t="n">
        <v>57353</v>
      </c>
      <c r="K1620" s="11" t="n">
        <v>840</v>
      </c>
      <c r="L1620" s="12" t="n">
        <f aca="false">IF(COUNT(F1620,G1620)=2,F1620+G1620,"")</f>
        <v>1471</v>
      </c>
      <c r="M1620" s="12" t="n">
        <f aca="false">IF(COUNT(E1620,H1620)=2,E1620+H1620,"")</f>
        <v>782</v>
      </c>
    </row>
    <row r="1621" customFormat="false" ht="15" hidden="false" customHeight="false" outlineLevel="0" collapsed="false">
      <c r="A1621" s="7" t="s">
        <v>2731</v>
      </c>
      <c r="B1621" s="7" t="s">
        <v>2764</v>
      </c>
      <c r="C1621" s="8" t="s">
        <v>2765</v>
      </c>
      <c r="D1621" s="9" t="str">
        <f aca="false">A1621&amp;"|"&amp;B1621</f>
        <v>Montana|Granite County</v>
      </c>
      <c r="E1621" s="10" t="n">
        <v>734</v>
      </c>
      <c r="F1621" s="10" t="n">
        <v>1610</v>
      </c>
      <c r="G1621" s="10" t="n">
        <v>98</v>
      </c>
      <c r="H1621" s="10" t="n">
        <v>13</v>
      </c>
      <c r="I1621" s="10" t="n">
        <v>920</v>
      </c>
      <c r="J1621" s="10" t="n">
        <v>54646</v>
      </c>
      <c r="K1621" s="11" t="n">
        <v>3419</v>
      </c>
      <c r="L1621" s="12" t="n">
        <f aca="false">IF(COUNT(F1621,G1621)=2,F1621+G1621,"")</f>
        <v>1708</v>
      </c>
      <c r="M1621" s="12" t="n">
        <f aca="false">IF(COUNT(E1621,H1621)=2,E1621+H1621,"")</f>
        <v>747</v>
      </c>
    </row>
    <row r="1622" customFormat="false" ht="15" hidden="false" customHeight="false" outlineLevel="0" collapsed="false">
      <c r="A1622" s="7" t="s">
        <v>2731</v>
      </c>
      <c r="B1622" s="7" t="s">
        <v>2766</v>
      </c>
      <c r="C1622" s="8" t="s">
        <v>2767</v>
      </c>
      <c r="D1622" s="9" t="str">
        <f aca="false">A1622&amp;"|"&amp;B1622</f>
        <v>Montana|Hill County</v>
      </c>
      <c r="E1622" s="10" t="n">
        <v>752</v>
      </c>
      <c r="F1622" s="10" t="n">
        <v>1477</v>
      </c>
      <c r="G1622" s="10" t="n">
        <v>100</v>
      </c>
      <c r="H1622" s="10" t="n">
        <v>13</v>
      </c>
      <c r="I1622" s="10" t="n">
        <v>913</v>
      </c>
      <c r="J1622" s="10" t="n">
        <v>55313</v>
      </c>
      <c r="K1622" s="11" t="n">
        <v>16260</v>
      </c>
      <c r="L1622" s="12" t="n">
        <f aca="false">IF(COUNT(F1622,G1622)=2,F1622+G1622,"")</f>
        <v>1577</v>
      </c>
      <c r="M1622" s="12" t="n">
        <f aca="false">IF(COUNT(E1622,H1622)=2,E1622+H1622,"")</f>
        <v>765</v>
      </c>
    </row>
    <row r="1623" customFormat="false" ht="15" hidden="false" customHeight="false" outlineLevel="0" collapsed="false">
      <c r="A1623" s="7" t="s">
        <v>2731</v>
      </c>
      <c r="B1623" s="7" t="s">
        <v>127</v>
      </c>
      <c r="C1623" s="8" t="s">
        <v>2768</v>
      </c>
      <c r="D1623" s="9" t="str">
        <f aca="false">A1623&amp;"|"&amp;B1623</f>
        <v>Montana|Jefferson County</v>
      </c>
      <c r="E1623" s="10" t="n">
        <v>886</v>
      </c>
      <c r="F1623" s="10" t="n">
        <v>1917</v>
      </c>
      <c r="G1623" s="10" t="n">
        <v>118</v>
      </c>
      <c r="H1623" s="10" t="n">
        <v>13</v>
      </c>
      <c r="I1623" s="10" t="n">
        <v>991</v>
      </c>
      <c r="J1623" s="10" t="n">
        <v>76576</v>
      </c>
      <c r="K1623" s="11" t="n">
        <v>12501</v>
      </c>
      <c r="L1623" s="12" t="n">
        <f aca="false">IF(COUNT(F1623,G1623)=2,F1623+G1623,"")</f>
        <v>2035</v>
      </c>
      <c r="M1623" s="12" t="n">
        <f aca="false">IF(COUNT(E1623,H1623)=2,E1623+H1623,"")</f>
        <v>899</v>
      </c>
    </row>
    <row r="1624" customFormat="false" ht="15" hidden="false" customHeight="false" outlineLevel="0" collapsed="false">
      <c r="A1624" s="7" t="s">
        <v>2731</v>
      </c>
      <c r="B1624" s="7" t="s">
        <v>2769</v>
      </c>
      <c r="C1624" s="8" t="s">
        <v>2770</v>
      </c>
      <c r="D1624" s="9" t="str">
        <f aca="false">A1624&amp;"|"&amp;B1624</f>
        <v>Montana|Judith Basin County</v>
      </c>
      <c r="E1624" s="10" t="n">
        <v>502</v>
      </c>
      <c r="F1624" s="10" t="n">
        <v>1224</v>
      </c>
      <c r="G1624" s="10" t="n">
        <v>96</v>
      </c>
      <c r="H1624" s="10" t="n">
        <v>13</v>
      </c>
      <c r="I1624" s="10" t="n">
        <v>904</v>
      </c>
      <c r="J1624" s="10" t="n">
        <v>55417</v>
      </c>
      <c r="K1624" s="11" t="n">
        <v>2053</v>
      </c>
      <c r="L1624" s="12" t="n">
        <f aca="false">IF(COUNT(F1624,G1624)=2,F1624+G1624,"")</f>
        <v>1320</v>
      </c>
      <c r="M1624" s="12" t="n">
        <f aca="false">IF(COUNT(E1624,H1624)=2,E1624+H1624,"")</f>
        <v>515</v>
      </c>
    </row>
    <row r="1625" customFormat="false" ht="15" hidden="false" customHeight="false" outlineLevel="0" collapsed="false">
      <c r="A1625" s="7" t="s">
        <v>2731</v>
      </c>
      <c r="B1625" s="7" t="s">
        <v>447</v>
      </c>
      <c r="C1625" s="8" t="s">
        <v>2771</v>
      </c>
      <c r="D1625" s="9" t="str">
        <f aca="false">A1625&amp;"|"&amp;B1625</f>
        <v>Montana|Lake County</v>
      </c>
      <c r="E1625" s="10" t="n">
        <v>884</v>
      </c>
      <c r="F1625" s="10" t="n">
        <v>1741</v>
      </c>
      <c r="G1625" s="10" t="n">
        <v>118</v>
      </c>
      <c r="H1625" s="10" t="n">
        <v>13</v>
      </c>
      <c r="I1625" s="10" t="n">
        <v>978</v>
      </c>
      <c r="J1625" s="10" t="n">
        <v>61965</v>
      </c>
      <c r="K1625" s="11" t="n">
        <v>32073</v>
      </c>
      <c r="L1625" s="12" t="n">
        <f aca="false">IF(COUNT(F1625,G1625)=2,F1625+G1625,"")</f>
        <v>1859</v>
      </c>
      <c r="M1625" s="12" t="n">
        <f aca="false">IF(COUNT(E1625,H1625)=2,E1625+H1625,"")</f>
        <v>897</v>
      </c>
    </row>
    <row r="1626" customFormat="false" ht="15" hidden="false" customHeight="false" outlineLevel="0" collapsed="false">
      <c r="A1626" s="7" t="s">
        <v>2731</v>
      </c>
      <c r="B1626" s="7" t="s">
        <v>2772</v>
      </c>
      <c r="C1626" s="8" t="s">
        <v>2773</v>
      </c>
      <c r="D1626" s="9" t="str">
        <f aca="false">A1626&amp;"|"&amp;B1626</f>
        <v>Montana|Lewis and Clark County</v>
      </c>
      <c r="E1626" s="10" t="n">
        <v>1062</v>
      </c>
      <c r="F1626" s="10" t="n">
        <v>1838</v>
      </c>
      <c r="G1626" s="10" t="n">
        <v>141</v>
      </c>
      <c r="H1626" s="10" t="n">
        <v>13</v>
      </c>
      <c r="I1626" s="10" t="n">
        <v>936</v>
      </c>
      <c r="J1626" s="10" t="n">
        <v>74543</v>
      </c>
      <c r="K1626" s="11" t="n">
        <v>72580</v>
      </c>
      <c r="L1626" s="12" t="n">
        <f aca="false">IF(COUNT(F1626,G1626)=2,F1626+G1626,"")</f>
        <v>1979</v>
      </c>
      <c r="M1626" s="12" t="n">
        <f aca="false">IF(COUNT(E1626,H1626)=2,E1626+H1626,"")</f>
        <v>1075</v>
      </c>
    </row>
    <row r="1627" customFormat="false" ht="15" hidden="false" customHeight="false" outlineLevel="0" collapsed="false">
      <c r="A1627" s="7" t="s">
        <v>2731</v>
      </c>
      <c r="B1627" s="7" t="s">
        <v>742</v>
      </c>
      <c r="C1627" s="8" t="s">
        <v>2774</v>
      </c>
      <c r="D1627" s="9" t="str">
        <f aca="false">A1627&amp;"|"&amp;B1627</f>
        <v>Montana|Liberty County</v>
      </c>
      <c r="E1627" s="10" t="n">
        <v>668</v>
      </c>
      <c r="F1627" s="10" t="n">
        <v>1234</v>
      </c>
      <c r="G1627" s="10" t="n">
        <v>96</v>
      </c>
      <c r="H1627" s="10" t="n">
        <v>13</v>
      </c>
      <c r="I1627" s="10" t="n">
        <v>946</v>
      </c>
      <c r="J1627" s="10" t="n">
        <v>53264</v>
      </c>
      <c r="K1627" s="11" t="n">
        <v>1968</v>
      </c>
      <c r="L1627" s="12" t="n">
        <f aca="false">IF(COUNT(F1627,G1627)=2,F1627+G1627,"")</f>
        <v>1330</v>
      </c>
      <c r="M1627" s="12" t="n">
        <f aca="false">IF(COUNT(E1627,H1627)=2,E1627+H1627,"")</f>
        <v>681</v>
      </c>
    </row>
    <row r="1628" customFormat="false" ht="15" hidden="false" customHeight="false" outlineLevel="0" collapsed="false">
      <c r="A1628" s="7" t="s">
        <v>2731</v>
      </c>
      <c r="B1628" s="7" t="s">
        <v>350</v>
      </c>
      <c r="C1628" s="8" t="s">
        <v>2775</v>
      </c>
      <c r="D1628" s="9" t="str">
        <f aca="false">A1628&amp;"|"&amp;B1628</f>
        <v>Montana|Lincoln County</v>
      </c>
      <c r="E1628" s="10" t="n">
        <v>810</v>
      </c>
      <c r="F1628" s="10" t="n">
        <v>1357</v>
      </c>
      <c r="G1628" s="10" t="n">
        <v>108</v>
      </c>
      <c r="H1628" s="10" t="n">
        <v>13</v>
      </c>
      <c r="I1628" s="10" t="n">
        <v>971</v>
      </c>
      <c r="J1628" s="10" t="n">
        <v>47018</v>
      </c>
      <c r="K1628" s="11" t="n">
        <v>20656</v>
      </c>
      <c r="L1628" s="12" t="n">
        <f aca="false">IF(COUNT(F1628,G1628)=2,F1628+G1628,"")</f>
        <v>1465</v>
      </c>
      <c r="M1628" s="12" t="n">
        <f aca="false">IF(COUNT(E1628,H1628)=2,E1628+H1628,"")</f>
        <v>823</v>
      </c>
    </row>
    <row r="1629" customFormat="false" ht="15" hidden="false" customHeight="false" outlineLevel="0" collapsed="false">
      <c r="A1629" s="7" t="s">
        <v>2731</v>
      </c>
      <c r="B1629" s="7" t="s">
        <v>143</v>
      </c>
      <c r="C1629" s="8" t="s">
        <v>2776</v>
      </c>
      <c r="D1629" s="9" t="str">
        <f aca="false">A1629&amp;"|"&amp;B1629</f>
        <v>Montana|Madison County</v>
      </c>
      <c r="E1629" s="10" t="n">
        <v>1159</v>
      </c>
      <c r="F1629" s="10" t="n">
        <v>1681</v>
      </c>
      <c r="G1629" s="10" t="n">
        <v>154</v>
      </c>
      <c r="H1629" s="10" t="n">
        <v>13</v>
      </c>
      <c r="I1629" s="10" t="n">
        <v>1022</v>
      </c>
      <c r="J1629" s="10" t="n">
        <v>67420</v>
      </c>
      <c r="K1629" s="11" t="n">
        <v>8975</v>
      </c>
      <c r="L1629" s="12" t="n">
        <f aca="false">IF(COUNT(F1629,G1629)=2,F1629+G1629,"")</f>
        <v>1835</v>
      </c>
      <c r="M1629" s="12" t="n">
        <f aca="false">IF(COUNT(E1629,H1629)=2,E1629+H1629,"")</f>
        <v>1172</v>
      </c>
    </row>
    <row r="1630" customFormat="false" ht="15" hidden="false" customHeight="false" outlineLevel="0" collapsed="false">
      <c r="A1630" s="7" t="s">
        <v>2731</v>
      </c>
      <c r="B1630" s="7" t="s">
        <v>2777</v>
      </c>
      <c r="C1630" s="8" t="s">
        <v>2778</v>
      </c>
      <c r="D1630" s="9" t="str">
        <f aca="false">A1630&amp;"|"&amp;B1630</f>
        <v>Montana|McCone County</v>
      </c>
      <c r="E1630" s="10" t="n">
        <v>543</v>
      </c>
      <c r="F1630" s="10" t="n">
        <v>1831</v>
      </c>
      <c r="G1630" s="10" t="n">
        <v>96</v>
      </c>
      <c r="H1630" s="10" t="n">
        <v>13</v>
      </c>
      <c r="I1630" s="10" t="n">
        <v>923</v>
      </c>
      <c r="J1630" s="10" t="n">
        <v>71842</v>
      </c>
      <c r="K1630" s="11" t="n">
        <v>1818</v>
      </c>
      <c r="L1630" s="12" t="n">
        <f aca="false">IF(COUNT(F1630,G1630)=2,F1630+G1630,"")</f>
        <v>1927</v>
      </c>
      <c r="M1630" s="12" t="n">
        <f aca="false">IF(COUNT(E1630,H1630)=2,E1630+H1630,"")</f>
        <v>556</v>
      </c>
    </row>
    <row r="1631" customFormat="false" ht="15" hidden="false" customHeight="false" outlineLevel="0" collapsed="false">
      <c r="A1631" s="7" t="s">
        <v>2731</v>
      </c>
      <c r="B1631" s="7" t="s">
        <v>2779</v>
      </c>
      <c r="C1631" s="8" t="s">
        <v>2780</v>
      </c>
      <c r="D1631" s="9" t="str">
        <f aca="false">A1631&amp;"|"&amp;B1631</f>
        <v>Montana|Meagher County</v>
      </c>
      <c r="E1631" s="10" t="n">
        <v>871</v>
      </c>
      <c r="F1631" s="10" t="n">
        <v>1559</v>
      </c>
      <c r="G1631" s="10" t="n">
        <v>116</v>
      </c>
      <c r="H1631" s="10" t="n">
        <v>13</v>
      </c>
      <c r="I1631" s="10" t="n">
        <v>904</v>
      </c>
      <c r="J1631" s="10" t="n">
        <v>56215</v>
      </c>
      <c r="K1631" s="11" t="n">
        <v>1979</v>
      </c>
      <c r="L1631" s="12" t="n">
        <f aca="false">IF(COUNT(F1631,G1631)=2,F1631+G1631,"")</f>
        <v>1675</v>
      </c>
      <c r="M1631" s="12" t="n">
        <f aca="false">IF(COUNT(E1631,H1631)=2,E1631+H1631,"")</f>
        <v>884</v>
      </c>
    </row>
    <row r="1632" customFormat="false" ht="15" hidden="false" customHeight="false" outlineLevel="0" collapsed="false">
      <c r="A1632" s="7" t="s">
        <v>2731</v>
      </c>
      <c r="B1632" s="7" t="s">
        <v>605</v>
      </c>
      <c r="C1632" s="8" t="s">
        <v>2781</v>
      </c>
      <c r="D1632" s="9" t="str">
        <f aca="false">A1632&amp;"|"&amp;B1632</f>
        <v>Montana|Mineral County</v>
      </c>
      <c r="E1632" s="10" t="n">
        <v>746</v>
      </c>
      <c r="F1632" s="10" t="n">
        <v>1587</v>
      </c>
      <c r="G1632" s="10" t="n">
        <v>99</v>
      </c>
      <c r="H1632" s="10" t="n">
        <v>13</v>
      </c>
      <c r="I1632" s="10" t="n">
        <v>952</v>
      </c>
      <c r="J1632" s="10" t="n">
        <v>61117</v>
      </c>
      <c r="K1632" s="11" t="n">
        <v>4796</v>
      </c>
      <c r="L1632" s="12" t="n">
        <f aca="false">IF(COUNT(F1632,G1632)=2,F1632+G1632,"")</f>
        <v>1686</v>
      </c>
      <c r="M1632" s="12" t="n">
        <f aca="false">IF(COUNT(E1632,H1632)=2,E1632+H1632,"")</f>
        <v>759</v>
      </c>
    </row>
    <row r="1633" customFormat="false" ht="15" hidden="false" customHeight="false" outlineLevel="0" collapsed="false">
      <c r="A1633" s="7" t="s">
        <v>2731</v>
      </c>
      <c r="B1633" s="7" t="s">
        <v>2782</v>
      </c>
      <c r="C1633" s="8" t="s">
        <v>2783</v>
      </c>
      <c r="D1633" s="9" t="str">
        <f aca="false">A1633&amp;"|"&amp;B1633</f>
        <v>Montana|Missoula County</v>
      </c>
      <c r="E1633" s="10" t="n">
        <v>1125</v>
      </c>
      <c r="F1633" s="10" t="n">
        <v>1899</v>
      </c>
      <c r="G1633" s="10" t="n">
        <v>150</v>
      </c>
      <c r="H1633" s="10" t="n">
        <v>13</v>
      </c>
      <c r="I1633" s="10" t="n">
        <v>947</v>
      </c>
      <c r="J1633" s="10" t="n">
        <v>71246</v>
      </c>
      <c r="K1633" s="11" t="n">
        <v>119639</v>
      </c>
      <c r="L1633" s="12" t="n">
        <f aca="false">IF(COUNT(F1633,G1633)=2,F1633+G1633,"")</f>
        <v>2049</v>
      </c>
      <c r="M1633" s="12" t="n">
        <f aca="false">IF(COUNT(E1633,H1633)=2,E1633+H1633,"")</f>
        <v>1138</v>
      </c>
    </row>
    <row r="1634" customFormat="false" ht="15" hidden="false" customHeight="false" outlineLevel="0" collapsed="false">
      <c r="A1634" s="7" t="s">
        <v>2731</v>
      </c>
      <c r="B1634" s="7" t="s">
        <v>2784</v>
      </c>
      <c r="C1634" s="8" t="s">
        <v>2785</v>
      </c>
      <c r="D1634" s="9" t="str">
        <f aca="false">A1634&amp;"|"&amp;B1634</f>
        <v>Montana|Musselshell County</v>
      </c>
      <c r="E1634" s="10" t="n">
        <v>865</v>
      </c>
      <c r="F1634" s="10" t="n">
        <v>1296</v>
      </c>
      <c r="G1634" s="10" t="n">
        <v>115</v>
      </c>
      <c r="H1634" s="10" t="n">
        <v>13</v>
      </c>
      <c r="I1634" s="10" t="n">
        <v>1031</v>
      </c>
      <c r="J1634" s="10" t="n">
        <v>59010</v>
      </c>
      <c r="K1634" s="11" t="n">
        <v>5068</v>
      </c>
      <c r="L1634" s="12" t="n">
        <f aca="false">IF(COUNT(F1634,G1634)=2,F1634+G1634,"")</f>
        <v>1411</v>
      </c>
      <c r="M1634" s="12" t="n">
        <f aca="false">IF(COUNT(E1634,H1634)=2,E1634+H1634,"")</f>
        <v>878</v>
      </c>
    </row>
    <row r="1635" customFormat="false" ht="15" hidden="false" customHeight="false" outlineLevel="0" collapsed="false">
      <c r="A1635" s="7" t="s">
        <v>2731</v>
      </c>
      <c r="B1635" s="7" t="s">
        <v>618</v>
      </c>
      <c r="C1635" s="8" t="s">
        <v>2786</v>
      </c>
      <c r="D1635" s="9" t="str">
        <f aca="false">A1635&amp;"|"&amp;B1635</f>
        <v>Montana|Park County</v>
      </c>
      <c r="E1635" s="10" t="n">
        <v>927</v>
      </c>
      <c r="F1635" s="10" t="n">
        <v>1709</v>
      </c>
      <c r="G1635" s="10" t="n">
        <v>123</v>
      </c>
      <c r="H1635" s="10" t="n">
        <v>13</v>
      </c>
      <c r="I1635" s="10" t="n">
        <v>937</v>
      </c>
      <c r="J1635" s="10" t="n">
        <v>66607</v>
      </c>
      <c r="K1635" s="11" t="n">
        <v>17484</v>
      </c>
      <c r="L1635" s="12" t="n">
        <f aca="false">IF(COUNT(F1635,G1635)=2,F1635+G1635,"")</f>
        <v>1832</v>
      </c>
      <c r="M1635" s="12" t="n">
        <f aca="false">IF(COUNT(E1635,H1635)=2,E1635+H1635,"")</f>
        <v>940</v>
      </c>
    </row>
    <row r="1636" customFormat="false" ht="15" hidden="false" customHeight="false" outlineLevel="0" collapsed="false">
      <c r="A1636" s="7" t="s">
        <v>2731</v>
      </c>
      <c r="B1636" s="7" t="s">
        <v>2787</v>
      </c>
      <c r="C1636" s="8" t="s">
        <v>2788</v>
      </c>
      <c r="D1636" s="9" t="str">
        <f aca="false">A1636&amp;"|"&amp;B1636</f>
        <v>Montana|Petroleum County</v>
      </c>
      <c r="E1636" s="10" t="n">
        <v>769</v>
      </c>
      <c r="F1636" s="10" t="n">
        <v>1586</v>
      </c>
      <c r="G1636" s="10" t="n">
        <v>102</v>
      </c>
      <c r="H1636" s="10" t="n">
        <v>13</v>
      </c>
      <c r="I1636" s="10" t="n">
        <v>930</v>
      </c>
      <c r="J1636" s="10" t="n">
        <v>59318</v>
      </c>
      <c r="K1636" s="11" t="n">
        <v>401</v>
      </c>
      <c r="L1636" s="12" t="n">
        <f aca="false">IF(COUNT(F1636,G1636)=2,F1636+G1636,"")</f>
        <v>1688</v>
      </c>
      <c r="M1636" s="12" t="n">
        <f aca="false">IF(COUNT(E1636,H1636)=2,E1636+H1636,"")</f>
        <v>782</v>
      </c>
    </row>
    <row r="1637" customFormat="false" ht="15" hidden="false" customHeight="false" outlineLevel="0" collapsed="false">
      <c r="A1637" s="7" t="s">
        <v>2731</v>
      </c>
      <c r="B1637" s="7" t="s">
        <v>373</v>
      </c>
      <c r="C1637" s="8" t="s">
        <v>2789</v>
      </c>
      <c r="D1637" s="9" t="str">
        <f aca="false">A1637&amp;"|"&amp;B1637</f>
        <v>Montana|Phillips County</v>
      </c>
      <c r="E1637" s="10" t="n">
        <v>623</v>
      </c>
      <c r="F1637" s="10" t="n">
        <v>1620</v>
      </c>
      <c r="G1637" s="10" t="n">
        <v>96</v>
      </c>
      <c r="H1637" s="10" t="n">
        <v>13</v>
      </c>
      <c r="I1637" s="10" t="n">
        <v>937</v>
      </c>
      <c r="J1637" s="10" t="n">
        <v>58156</v>
      </c>
      <c r="K1637" s="11" t="n">
        <v>4224</v>
      </c>
      <c r="L1637" s="12" t="n">
        <f aca="false">IF(COUNT(F1637,G1637)=2,F1637+G1637,"")</f>
        <v>1716</v>
      </c>
      <c r="M1637" s="12" t="n">
        <f aca="false">IF(COUNT(E1637,H1637)=2,E1637+H1637,"")</f>
        <v>636</v>
      </c>
    </row>
    <row r="1638" customFormat="false" ht="15" hidden="false" customHeight="false" outlineLevel="0" collapsed="false">
      <c r="A1638" s="7" t="s">
        <v>2731</v>
      </c>
      <c r="B1638" s="7" t="s">
        <v>2790</v>
      </c>
      <c r="C1638" s="8" t="s">
        <v>2791</v>
      </c>
      <c r="D1638" s="9" t="str">
        <f aca="false">A1638&amp;"|"&amp;B1638</f>
        <v>Montana|Pondera County</v>
      </c>
      <c r="E1638" s="10" t="n">
        <v>806</v>
      </c>
      <c r="F1638" s="10" t="n">
        <v>1289</v>
      </c>
      <c r="G1638" s="10" t="n">
        <v>107</v>
      </c>
      <c r="H1638" s="10" t="n">
        <v>13</v>
      </c>
      <c r="I1638" s="10" t="n">
        <v>943</v>
      </c>
      <c r="J1638" s="10" t="n">
        <v>53500</v>
      </c>
      <c r="K1638" s="11" t="n">
        <v>6012</v>
      </c>
      <c r="L1638" s="12" t="n">
        <f aca="false">IF(COUNT(F1638,G1638)=2,F1638+G1638,"")</f>
        <v>1396</v>
      </c>
      <c r="M1638" s="12" t="n">
        <f aca="false">IF(COUNT(E1638,H1638)=2,E1638+H1638,"")</f>
        <v>819</v>
      </c>
    </row>
    <row r="1639" customFormat="false" ht="15" hidden="false" customHeight="false" outlineLevel="0" collapsed="false">
      <c r="A1639" s="7" t="s">
        <v>2731</v>
      </c>
      <c r="B1639" s="7" t="s">
        <v>2792</v>
      </c>
      <c r="C1639" s="8" t="s">
        <v>2793</v>
      </c>
      <c r="D1639" s="9" t="str">
        <f aca="false">A1639&amp;"|"&amp;B1639</f>
        <v>Montana|Powder River County</v>
      </c>
      <c r="E1639" s="10" t="n">
        <v>609</v>
      </c>
      <c r="F1639" s="10" t="n">
        <v>1266</v>
      </c>
      <c r="G1639" s="10" t="n">
        <v>96</v>
      </c>
      <c r="H1639" s="10" t="n">
        <v>13</v>
      </c>
      <c r="I1639" s="10" t="n">
        <v>994</v>
      </c>
      <c r="J1639" s="10" t="n">
        <v>68009</v>
      </c>
      <c r="K1639" s="11" t="n">
        <v>1762</v>
      </c>
      <c r="L1639" s="12" t="n">
        <f aca="false">IF(COUNT(F1639,G1639)=2,F1639+G1639,"")</f>
        <v>1362</v>
      </c>
      <c r="M1639" s="12" t="n">
        <f aca="false">IF(COUNT(E1639,H1639)=2,E1639+H1639,"")</f>
        <v>622</v>
      </c>
    </row>
    <row r="1640" customFormat="false" ht="15" hidden="false" customHeight="false" outlineLevel="0" collapsed="false">
      <c r="A1640" s="7" t="s">
        <v>2731</v>
      </c>
      <c r="B1640" s="7" t="s">
        <v>1905</v>
      </c>
      <c r="C1640" s="8" t="s">
        <v>2794</v>
      </c>
      <c r="D1640" s="9" t="str">
        <f aca="false">A1640&amp;"|"&amp;B1640</f>
        <v>Montana|Powell County</v>
      </c>
      <c r="E1640" s="10" t="n">
        <v>770</v>
      </c>
      <c r="F1640" s="10" t="n">
        <v>1472</v>
      </c>
      <c r="G1640" s="10" t="n">
        <v>102</v>
      </c>
      <c r="H1640" s="10" t="n">
        <v>13</v>
      </c>
      <c r="I1640" s="10" t="n">
        <v>939</v>
      </c>
      <c r="J1640" s="10" t="n">
        <v>63432</v>
      </c>
      <c r="K1640" s="11" t="n">
        <v>7029</v>
      </c>
      <c r="L1640" s="12" t="n">
        <f aca="false">IF(COUNT(F1640,G1640)=2,F1640+G1640,"")</f>
        <v>1574</v>
      </c>
      <c r="M1640" s="12" t="n">
        <f aca="false">IF(COUNT(E1640,H1640)=2,E1640+H1640,"")</f>
        <v>783</v>
      </c>
    </row>
    <row r="1641" customFormat="false" ht="15" hidden="false" customHeight="false" outlineLevel="0" collapsed="false">
      <c r="A1641" s="7" t="s">
        <v>2731</v>
      </c>
      <c r="B1641" s="7" t="s">
        <v>382</v>
      </c>
      <c r="C1641" s="8" t="s">
        <v>2795</v>
      </c>
      <c r="D1641" s="9" t="str">
        <f aca="false">A1641&amp;"|"&amp;B1641</f>
        <v>Montana|Prairie County</v>
      </c>
      <c r="E1641" s="10" t="n">
        <v>827</v>
      </c>
      <c r="F1641" s="10" t="n">
        <v>907</v>
      </c>
      <c r="G1641" s="10" t="n">
        <v>110</v>
      </c>
      <c r="H1641" s="10" t="n">
        <v>13</v>
      </c>
      <c r="I1641" s="10" t="n">
        <v>971</v>
      </c>
      <c r="J1641" s="10" t="n">
        <v>45192</v>
      </c>
      <c r="K1641" s="11" t="n">
        <v>1251</v>
      </c>
      <c r="L1641" s="12" t="n">
        <f aca="false">IF(COUNT(F1641,G1641)=2,F1641+G1641,"")</f>
        <v>1017</v>
      </c>
      <c r="M1641" s="12" t="n">
        <f aca="false">IF(COUNT(E1641,H1641)=2,E1641+H1641,"")</f>
        <v>840</v>
      </c>
    </row>
    <row r="1642" customFormat="false" ht="15" hidden="false" customHeight="false" outlineLevel="0" collapsed="false">
      <c r="A1642" s="7" t="s">
        <v>2731</v>
      </c>
      <c r="B1642" s="7" t="s">
        <v>2796</v>
      </c>
      <c r="C1642" s="8" t="s">
        <v>2797</v>
      </c>
      <c r="D1642" s="9" t="str">
        <f aca="false">A1642&amp;"|"&amp;B1642</f>
        <v>Montana|Ravalli County</v>
      </c>
      <c r="E1642" s="10" t="n">
        <v>1054</v>
      </c>
      <c r="F1642" s="10" t="n">
        <v>1677</v>
      </c>
      <c r="G1642" s="10" t="n">
        <v>140</v>
      </c>
      <c r="H1642" s="10" t="n">
        <v>13</v>
      </c>
      <c r="I1642" s="10" t="n">
        <v>976</v>
      </c>
      <c r="J1642" s="10" t="n">
        <v>71323</v>
      </c>
      <c r="K1642" s="11" t="n">
        <v>45807</v>
      </c>
      <c r="L1642" s="12" t="n">
        <f aca="false">IF(COUNT(F1642,G1642)=2,F1642+G1642,"")</f>
        <v>1817</v>
      </c>
      <c r="M1642" s="12" t="n">
        <f aca="false">IF(COUNT(E1642,H1642)=2,E1642+H1642,"")</f>
        <v>1067</v>
      </c>
    </row>
    <row r="1643" customFormat="false" ht="15" hidden="false" customHeight="false" outlineLevel="0" collapsed="false">
      <c r="A1643" s="7" t="s">
        <v>2731</v>
      </c>
      <c r="B1643" s="7" t="s">
        <v>1271</v>
      </c>
      <c r="C1643" s="8" t="s">
        <v>2798</v>
      </c>
      <c r="D1643" s="9" t="str">
        <f aca="false">A1643&amp;"|"&amp;B1643</f>
        <v>Montana|Richland County</v>
      </c>
      <c r="E1643" s="10" t="n">
        <v>866</v>
      </c>
      <c r="F1643" s="10" t="n">
        <v>1867</v>
      </c>
      <c r="G1643" s="10" t="n">
        <v>115</v>
      </c>
      <c r="H1643" s="10" t="n">
        <v>13</v>
      </c>
      <c r="I1643" s="10" t="n">
        <v>925</v>
      </c>
      <c r="J1643" s="10" t="n">
        <v>69578</v>
      </c>
      <c r="K1643" s="11" t="n">
        <v>11329</v>
      </c>
      <c r="L1643" s="12" t="n">
        <f aca="false">IF(COUNT(F1643,G1643)=2,F1643+G1643,"")</f>
        <v>1982</v>
      </c>
      <c r="M1643" s="12" t="n">
        <f aca="false">IF(COUNT(E1643,H1643)=2,E1643+H1643,"")</f>
        <v>879</v>
      </c>
    </row>
    <row r="1644" customFormat="false" ht="15" hidden="false" customHeight="false" outlineLevel="0" collapsed="false">
      <c r="A1644" s="7" t="s">
        <v>2731</v>
      </c>
      <c r="B1644" s="7" t="s">
        <v>2799</v>
      </c>
      <c r="C1644" s="8" t="s">
        <v>2800</v>
      </c>
      <c r="D1644" s="9" t="str">
        <f aca="false">A1644&amp;"|"&amp;B1644</f>
        <v>Montana|Roosevelt County</v>
      </c>
      <c r="E1644" s="10" t="n">
        <v>707</v>
      </c>
      <c r="F1644" s="10" t="n">
        <v>1543</v>
      </c>
      <c r="G1644" s="10" t="n">
        <v>96</v>
      </c>
      <c r="H1644" s="10" t="n">
        <v>13</v>
      </c>
      <c r="I1644" s="10" t="n">
        <v>908</v>
      </c>
      <c r="J1644" s="10" t="n">
        <v>53125</v>
      </c>
      <c r="K1644" s="11" t="n">
        <v>10665</v>
      </c>
      <c r="L1644" s="12" t="n">
        <f aca="false">IF(COUNT(F1644,G1644)=2,F1644+G1644,"")</f>
        <v>1639</v>
      </c>
      <c r="M1644" s="12" t="n">
        <f aca="false">IF(COUNT(E1644,H1644)=2,E1644+H1644,"")</f>
        <v>720</v>
      </c>
    </row>
    <row r="1645" customFormat="false" ht="15" hidden="false" customHeight="false" outlineLevel="0" collapsed="false">
      <c r="A1645" s="7" t="s">
        <v>2731</v>
      </c>
      <c r="B1645" s="7" t="s">
        <v>2801</v>
      </c>
      <c r="C1645" s="8" t="s">
        <v>2802</v>
      </c>
      <c r="D1645" s="9" t="str">
        <f aca="false">A1645&amp;"|"&amp;B1645</f>
        <v>Montana|Rosebud County</v>
      </c>
      <c r="E1645" s="10" t="n">
        <v>644</v>
      </c>
      <c r="F1645" s="10" t="n">
        <v>1236</v>
      </c>
      <c r="G1645" s="10" t="n">
        <v>96</v>
      </c>
      <c r="H1645" s="10" t="n">
        <v>13</v>
      </c>
      <c r="I1645" s="10" t="n">
        <v>949</v>
      </c>
      <c r="J1645" s="10" t="n">
        <v>56430</v>
      </c>
      <c r="K1645" s="11" t="n">
        <v>8236</v>
      </c>
      <c r="L1645" s="12" t="n">
        <f aca="false">IF(COUNT(F1645,G1645)=2,F1645+G1645,"")</f>
        <v>1332</v>
      </c>
      <c r="M1645" s="12" t="n">
        <f aca="false">IF(COUNT(E1645,H1645)=2,E1645+H1645,"")</f>
        <v>657</v>
      </c>
    </row>
    <row r="1646" customFormat="false" ht="15" hidden="false" customHeight="false" outlineLevel="0" collapsed="false">
      <c r="A1646" s="7" t="s">
        <v>2731</v>
      </c>
      <c r="B1646" s="7" t="s">
        <v>2803</v>
      </c>
      <c r="C1646" s="8" t="s">
        <v>2804</v>
      </c>
      <c r="D1646" s="9" t="str">
        <f aca="false">A1646&amp;"|"&amp;B1646</f>
        <v>Montana|Sanders County</v>
      </c>
      <c r="E1646" s="10" t="n">
        <v>774</v>
      </c>
      <c r="F1646" s="10" t="n">
        <v>1361</v>
      </c>
      <c r="G1646" s="10" t="n">
        <v>103</v>
      </c>
      <c r="H1646" s="10" t="n">
        <v>13</v>
      </c>
      <c r="I1646" s="10" t="n">
        <v>926</v>
      </c>
      <c r="J1646" s="10" t="n">
        <v>54035</v>
      </c>
      <c r="K1646" s="11" t="n">
        <v>12936</v>
      </c>
      <c r="L1646" s="12" t="n">
        <f aca="false">IF(COUNT(F1646,G1646)=2,F1646+G1646,"")</f>
        <v>1464</v>
      </c>
      <c r="M1646" s="12" t="n">
        <f aca="false">IF(COUNT(E1646,H1646)=2,E1646+H1646,"")</f>
        <v>787</v>
      </c>
    </row>
    <row r="1647" customFormat="false" ht="15" hidden="false" customHeight="false" outlineLevel="0" collapsed="false">
      <c r="A1647" s="7" t="s">
        <v>2731</v>
      </c>
      <c r="B1647" s="7" t="s">
        <v>1730</v>
      </c>
      <c r="C1647" s="8" t="s">
        <v>2805</v>
      </c>
      <c r="D1647" s="9" t="str">
        <f aca="false">A1647&amp;"|"&amp;B1647</f>
        <v>Montana|Sheridan County</v>
      </c>
      <c r="E1647" s="10" t="n">
        <v>749</v>
      </c>
      <c r="F1647" s="10" t="n">
        <v>1211</v>
      </c>
      <c r="G1647" s="10" t="n">
        <v>100</v>
      </c>
      <c r="H1647" s="10" t="n">
        <v>13</v>
      </c>
      <c r="I1647" s="10" t="n">
        <v>1000</v>
      </c>
      <c r="J1647" s="10" t="n">
        <v>63654</v>
      </c>
      <c r="K1647" s="11" t="n">
        <v>3677</v>
      </c>
      <c r="L1647" s="12" t="n">
        <f aca="false">IF(COUNT(F1647,G1647)=2,F1647+G1647,"")</f>
        <v>1311</v>
      </c>
      <c r="M1647" s="12" t="n">
        <f aca="false">IF(COUNT(E1647,H1647)=2,E1647+H1647,"")</f>
        <v>762</v>
      </c>
    </row>
    <row r="1648" customFormat="false" ht="15" hidden="false" customHeight="false" outlineLevel="0" collapsed="false">
      <c r="A1648" s="7" t="s">
        <v>2731</v>
      </c>
      <c r="B1648" s="7" t="s">
        <v>2806</v>
      </c>
      <c r="C1648" s="8" t="s">
        <v>2807</v>
      </c>
      <c r="D1648" s="9" t="str">
        <f aca="false">A1648&amp;"|"&amp;B1648</f>
        <v>Montana|Silver Bow County</v>
      </c>
      <c r="E1648" s="10" t="n">
        <v>810</v>
      </c>
      <c r="F1648" s="10" t="n">
        <v>1348</v>
      </c>
      <c r="G1648" s="10" t="n">
        <v>108</v>
      </c>
      <c r="H1648" s="10" t="n">
        <v>13</v>
      </c>
      <c r="I1648" s="10" t="n">
        <v>937</v>
      </c>
      <c r="J1648" s="10" t="n">
        <v>57504</v>
      </c>
      <c r="K1648" s="11" t="n">
        <v>35589</v>
      </c>
      <c r="L1648" s="12" t="n">
        <f aca="false">IF(COUNT(F1648,G1648)=2,F1648+G1648,"")</f>
        <v>1456</v>
      </c>
      <c r="M1648" s="12" t="n">
        <f aca="false">IF(COUNT(E1648,H1648)=2,E1648+H1648,"")</f>
        <v>823</v>
      </c>
    </row>
    <row r="1649" customFormat="false" ht="15" hidden="false" customHeight="false" outlineLevel="0" collapsed="false">
      <c r="A1649" s="7" t="s">
        <v>2731</v>
      </c>
      <c r="B1649" s="7" t="s">
        <v>2808</v>
      </c>
      <c r="C1649" s="8" t="s">
        <v>2809</v>
      </c>
      <c r="D1649" s="9" t="str">
        <f aca="false">A1649&amp;"|"&amp;B1649</f>
        <v>Montana|Stillwater County</v>
      </c>
      <c r="E1649" s="10" t="n">
        <v>968</v>
      </c>
      <c r="F1649" s="10" t="n">
        <v>1854</v>
      </c>
      <c r="G1649" s="10" t="n">
        <v>129</v>
      </c>
      <c r="H1649" s="10" t="n">
        <v>13</v>
      </c>
      <c r="I1649" s="10" t="n">
        <v>1017</v>
      </c>
      <c r="J1649" s="10" t="n">
        <v>81503</v>
      </c>
      <c r="K1649" s="11" t="n">
        <v>9052</v>
      </c>
      <c r="L1649" s="12" t="n">
        <f aca="false">IF(COUNT(F1649,G1649)=2,F1649+G1649,"")</f>
        <v>1983</v>
      </c>
      <c r="M1649" s="12" t="n">
        <f aca="false">IF(COUNT(E1649,H1649)=2,E1649+H1649,"")</f>
        <v>981</v>
      </c>
    </row>
    <row r="1650" customFormat="false" ht="15" hidden="false" customHeight="false" outlineLevel="0" collapsed="false">
      <c r="A1650" s="7" t="s">
        <v>2731</v>
      </c>
      <c r="B1650" s="7" t="s">
        <v>2810</v>
      </c>
      <c r="C1650" s="8" t="s">
        <v>2811</v>
      </c>
      <c r="D1650" s="9" t="str">
        <f aca="false">A1650&amp;"|"&amp;B1650</f>
        <v>Montana|Sweet Grass County</v>
      </c>
      <c r="E1650" s="10" t="n">
        <v>1073</v>
      </c>
      <c r="F1650" s="10" t="n">
        <v>1564</v>
      </c>
      <c r="G1650" s="10" t="n">
        <v>143</v>
      </c>
      <c r="H1650" s="10" t="n">
        <v>13</v>
      </c>
      <c r="I1650" s="10" t="n">
        <v>938</v>
      </c>
      <c r="J1650" s="10" t="n">
        <v>69426</v>
      </c>
      <c r="K1650" s="11" t="n">
        <v>3713</v>
      </c>
      <c r="L1650" s="12" t="n">
        <f aca="false">IF(COUNT(F1650,G1650)=2,F1650+G1650,"")</f>
        <v>1707</v>
      </c>
      <c r="M1650" s="12" t="n">
        <f aca="false">IF(COUNT(E1650,H1650)=2,E1650+H1650,"")</f>
        <v>1086</v>
      </c>
    </row>
    <row r="1651" customFormat="false" ht="15" hidden="false" customHeight="false" outlineLevel="0" collapsed="false">
      <c r="A1651" s="7" t="s">
        <v>2731</v>
      </c>
      <c r="B1651" s="7" t="s">
        <v>1144</v>
      </c>
      <c r="C1651" s="8" t="s">
        <v>2812</v>
      </c>
      <c r="D1651" s="9" t="str">
        <f aca="false">A1651&amp;"|"&amp;B1651</f>
        <v>Montana|Teton County</v>
      </c>
      <c r="E1651" s="10" t="n">
        <v>750</v>
      </c>
      <c r="F1651" s="10" t="n">
        <v>1528</v>
      </c>
      <c r="G1651" s="10" t="n">
        <v>100</v>
      </c>
      <c r="H1651" s="10" t="n">
        <v>13</v>
      </c>
      <c r="I1651" s="10" t="n">
        <v>1043</v>
      </c>
      <c r="J1651" s="10" t="n">
        <v>67766</v>
      </c>
      <c r="K1651" s="11" t="n">
        <v>6291</v>
      </c>
      <c r="L1651" s="12" t="n">
        <f aca="false">IF(COUNT(F1651,G1651)=2,F1651+G1651,"")</f>
        <v>1628</v>
      </c>
      <c r="M1651" s="12" t="n">
        <f aca="false">IF(COUNT(E1651,H1651)=2,E1651+H1651,"")</f>
        <v>763</v>
      </c>
    </row>
    <row r="1652" customFormat="false" ht="15" hidden="false" customHeight="false" outlineLevel="0" collapsed="false">
      <c r="A1652" s="7" t="s">
        <v>2731</v>
      </c>
      <c r="B1652" s="7" t="s">
        <v>2813</v>
      </c>
      <c r="C1652" s="8" t="s">
        <v>2814</v>
      </c>
      <c r="D1652" s="9" t="str">
        <f aca="false">A1652&amp;"|"&amp;B1652</f>
        <v>Montana|Toole County</v>
      </c>
      <c r="E1652" s="10" t="n">
        <v>753</v>
      </c>
      <c r="F1652" s="10" t="n">
        <v>1255</v>
      </c>
      <c r="G1652" s="10" t="n">
        <v>100</v>
      </c>
      <c r="H1652" s="10" t="n">
        <v>13</v>
      </c>
      <c r="I1652" s="10" t="n">
        <v>893</v>
      </c>
      <c r="J1652" s="10" t="n">
        <v>53693</v>
      </c>
      <c r="K1652" s="11" t="n">
        <v>5028</v>
      </c>
      <c r="L1652" s="12" t="n">
        <f aca="false">IF(COUNT(F1652,G1652)=2,F1652+G1652,"")</f>
        <v>1355</v>
      </c>
      <c r="M1652" s="12" t="n">
        <f aca="false">IF(COUNT(E1652,H1652)=2,E1652+H1652,"")</f>
        <v>766</v>
      </c>
    </row>
    <row r="1653" customFormat="false" ht="15" hidden="false" customHeight="false" outlineLevel="0" collapsed="false">
      <c r="A1653" s="7" t="s">
        <v>2731</v>
      </c>
      <c r="B1653" s="7" t="s">
        <v>2815</v>
      </c>
      <c r="C1653" s="8" t="s">
        <v>2816</v>
      </c>
      <c r="D1653" s="9" t="str">
        <f aca="false">A1653&amp;"|"&amp;B1653</f>
        <v>Montana|Treasure County</v>
      </c>
      <c r="E1653" s="10" t="n">
        <v>992</v>
      </c>
      <c r="F1653" s="10" t="n">
        <v>1760</v>
      </c>
      <c r="G1653" s="10" t="n">
        <v>132</v>
      </c>
      <c r="H1653" s="10" t="n">
        <v>13</v>
      </c>
      <c r="I1653" s="10" t="n">
        <v>1101</v>
      </c>
      <c r="J1653" s="10" t="n">
        <v>73036</v>
      </c>
      <c r="K1653" s="11" t="n">
        <v>761</v>
      </c>
      <c r="L1653" s="12" t="n">
        <f aca="false">IF(COUNT(F1653,G1653)=2,F1653+G1653,"")</f>
        <v>1892</v>
      </c>
      <c r="M1653" s="12" t="n">
        <f aca="false">IF(COUNT(E1653,H1653)=2,E1653+H1653,"")</f>
        <v>1005</v>
      </c>
    </row>
    <row r="1654" customFormat="false" ht="15" hidden="false" customHeight="false" outlineLevel="0" collapsed="false">
      <c r="A1654" s="7" t="s">
        <v>2731</v>
      </c>
      <c r="B1654" s="7" t="s">
        <v>1148</v>
      </c>
      <c r="C1654" s="8" t="s">
        <v>2817</v>
      </c>
      <c r="D1654" s="9" t="str">
        <f aca="false">A1654&amp;"|"&amp;B1654</f>
        <v>Montana|Valley County</v>
      </c>
      <c r="E1654" s="10" t="n">
        <v>769</v>
      </c>
      <c r="F1654" s="10" t="n">
        <v>1494</v>
      </c>
      <c r="G1654" s="10" t="n">
        <v>102</v>
      </c>
      <c r="H1654" s="10" t="n">
        <v>13</v>
      </c>
      <c r="I1654" s="10" t="n">
        <v>907</v>
      </c>
      <c r="J1654" s="10" t="n">
        <v>64515</v>
      </c>
      <c r="K1654" s="11" t="n">
        <v>7540</v>
      </c>
      <c r="L1654" s="12" t="n">
        <f aca="false">IF(COUNT(F1654,G1654)=2,F1654+G1654,"")</f>
        <v>1596</v>
      </c>
      <c r="M1654" s="12" t="n">
        <f aca="false">IF(COUNT(E1654,H1654)=2,E1654+H1654,"")</f>
        <v>782</v>
      </c>
    </row>
    <row r="1655" customFormat="false" ht="15" hidden="false" customHeight="false" outlineLevel="0" collapsed="false">
      <c r="A1655" s="7" t="s">
        <v>2731</v>
      </c>
      <c r="B1655" s="7" t="s">
        <v>2818</v>
      </c>
      <c r="C1655" s="8" t="s">
        <v>2819</v>
      </c>
      <c r="D1655" s="9" t="str">
        <f aca="false">A1655&amp;"|"&amp;B1655</f>
        <v>Montana|Wheatland County</v>
      </c>
      <c r="E1655" s="10" t="n">
        <v>741</v>
      </c>
      <c r="F1655" s="10" t="n">
        <v>1301</v>
      </c>
      <c r="G1655" s="10" t="n">
        <v>99</v>
      </c>
      <c r="H1655" s="10" t="n">
        <v>13</v>
      </c>
      <c r="I1655" s="10" t="n">
        <v>958</v>
      </c>
      <c r="J1655" s="10" t="n">
        <v>47054</v>
      </c>
      <c r="K1655" s="11" t="n">
        <v>2049</v>
      </c>
      <c r="L1655" s="12" t="n">
        <f aca="false">IF(COUNT(F1655,G1655)=2,F1655+G1655,"")</f>
        <v>1400</v>
      </c>
      <c r="M1655" s="12" t="n">
        <f aca="false">IF(COUNT(E1655,H1655)=2,E1655+H1655,"")</f>
        <v>754</v>
      </c>
    </row>
    <row r="1656" customFormat="false" ht="15" hidden="false" customHeight="false" outlineLevel="0" collapsed="false">
      <c r="A1656" s="7" t="s">
        <v>2731</v>
      </c>
      <c r="B1656" s="7" t="s">
        <v>2820</v>
      </c>
      <c r="C1656" s="8" t="s">
        <v>2821</v>
      </c>
      <c r="D1656" s="9" t="str">
        <f aca="false">A1656&amp;"|"&amp;B1656</f>
        <v>Montana|Wibaux County</v>
      </c>
      <c r="E1656" s="10" t="n">
        <v>964</v>
      </c>
      <c r="F1656" s="10" t="n">
        <v>1176</v>
      </c>
      <c r="G1656" s="10" t="n">
        <v>128</v>
      </c>
      <c r="H1656" s="10" t="n">
        <v>13</v>
      </c>
      <c r="I1656" s="10" t="n">
        <v>1067</v>
      </c>
      <c r="J1656" s="10" t="n">
        <v>64792</v>
      </c>
      <c r="K1656" s="11" t="n">
        <v>1148</v>
      </c>
      <c r="L1656" s="12" t="n">
        <f aca="false">IF(COUNT(F1656,G1656)=2,F1656+G1656,"")</f>
        <v>1304</v>
      </c>
      <c r="M1656" s="12" t="n">
        <f aca="false">IF(COUNT(E1656,H1656)=2,E1656+H1656,"")</f>
        <v>977</v>
      </c>
    </row>
    <row r="1657" customFormat="false" ht="15" hidden="false" customHeight="false" outlineLevel="0" collapsed="false">
      <c r="A1657" s="7" t="s">
        <v>2731</v>
      </c>
      <c r="B1657" s="7" t="s">
        <v>2822</v>
      </c>
      <c r="C1657" s="8" t="s">
        <v>2823</v>
      </c>
      <c r="D1657" s="9" t="str">
        <f aca="false">A1657&amp;"|"&amp;B1657</f>
        <v>Montana|Yellowstone County</v>
      </c>
      <c r="E1657" s="10" t="n">
        <v>1084</v>
      </c>
      <c r="F1657" s="10" t="n">
        <v>1770</v>
      </c>
      <c r="G1657" s="10" t="n">
        <v>144</v>
      </c>
      <c r="H1657" s="10" t="n">
        <v>13</v>
      </c>
      <c r="I1657" s="10" t="n">
        <v>982</v>
      </c>
      <c r="J1657" s="10" t="n">
        <v>74400</v>
      </c>
      <c r="K1657" s="11" t="n">
        <v>167340</v>
      </c>
      <c r="L1657" s="12" t="n">
        <f aca="false">IF(COUNT(F1657,G1657)=2,F1657+G1657,"")</f>
        <v>1914</v>
      </c>
      <c r="M1657" s="12" t="n">
        <f aca="false">IF(COUNT(E1657,H1657)=2,E1657+H1657,"")</f>
        <v>1097</v>
      </c>
    </row>
    <row r="1658" customFormat="false" ht="15" hidden="false" customHeight="false" outlineLevel="0" collapsed="false">
      <c r="A1658" s="7" t="s">
        <v>2824</v>
      </c>
      <c r="B1658" s="7" t="s">
        <v>530</v>
      </c>
      <c r="C1658" s="8" t="s">
        <v>2825</v>
      </c>
      <c r="D1658" s="9" t="str">
        <f aca="false">A1658&amp;"|"&amp;B1658</f>
        <v>Nebraska|Adams County</v>
      </c>
      <c r="E1658" s="10" t="n">
        <v>853</v>
      </c>
      <c r="F1658" s="10" t="n">
        <v>1433</v>
      </c>
      <c r="G1658" s="10" t="n">
        <v>131</v>
      </c>
      <c r="H1658" s="10" t="n">
        <v>12</v>
      </c>
      <c r="I1658" s="10" t="n">
        <v>811</v>
      </c>
      <c r="J1658" s="10" t="n">
        <v>65680</v>
      </c>
      <c r="K1658" s="11" t="n">
        <v>31034</v>
      </c>
      <c r="L1658" s="12" t="n">
        <f aca="false">IF(COUNT(F1658,G1658)=2,F1658+G1658,"")</f>
        <v>1564</v>
      </c>
      <c r="M1658" s="12" t="n">
        <f aca="false">IF(COUNT(E1658,H1658)=2,E1658+H1658,"")</f>
        <v>865</v>
      </c>
    </row>
    <row r="1659" customFormat="false" ht="15" hidden="false" customHeight="false" outlineLevel="0" collapsed="false">
      <c r="A1659" s="7" t="s">
        <v>2824</v>
      </c>
      <c r="B1659" s="7" t="s">
        <v>2826</v>
      </c>
      <c r="C1659" s="8" t="s">
        <v>2827</v>
      </c>
      <c r="D1659" s="9" t="str">
        <f aca="false">A1659&amp;"|"&amp;B1659</f>
        <v>Nebraska|Antelope County</v>
      </c>
      <c r="E1659" s="10" t="n">
        <v>746</v>
      </c>
      <c r="F1659" s="10" t="n">
        <v>1283</v>
      </c>
      <c r="G1659" s="10" t="n">
        <v>115</v>
      </c>
      <c r="H1659" s="10" t="n">
        <v>12</v>
      </c>
      <c r="I1659" s="10" t="n">
        <v>811</v>
      </c>
      <c r="J1659" s="10" t="n">
        <v>63750</v>
      </c>
      <c r="K1659" s="11" t="n">
        <v>6302</v>
      </c>
      <c r="L1659" s="12" t="n">
        <f aca="false">IF(COUNT(F1659,G1659)=2,F1659+G1659,"")</f>
        <v>1398</v>
      </c>
      <c r="M1659" s="12" t="n">
        <f aca="false">IF(COUNT(E1659,H1659)=2,E1659+H1659,"")</f>
        <v>758</v>
      </c>
    </row>
    <row r="1660" customFormat="false" ht="15" hidden="false" customHeight="false" outlineLevel="0" collapsed="false">
      <c r="A1660" s="7" t="s">
        <v>2824</v>
      </c>
      <c r="B1660" s="7" t="s">
        <v>2828</v>
      </c>
      <c r="C1660" s="8" t="s">
        <v>2829</v>
      </c>
      <c r="D1660" s="9" t="str">
        <f aca="false">A1660&amp;"|"&amp;B1660</f>
        <v>Nebraska|Arthur County</v>
      </c>
      <c r="E1660" s="10" t="n">
        <v>850</v>
      </c>
      <c r="F1660" s="10" t="n">
        <v>1688</v>
      </c>
      <c r="G1660" s="10" t="n">
        <v>131</v>
      </c>
      <c r="H1660" s="10" t="n">
        <v>12</v>
      </c>
      <c r="I1660" s="10" t="n">
        <v>811</v>
      </c>
      <c r="J1660" s="10" t="n">
        <v>67500</v>
      </c>
      <c r="K1660" s="11" t="n">
        <v>540</v>
      </c>
      <c r="L1660" s="12" t="n">
        <f aca="false">IF(COUNT(F1660,G1660)=2,F1660+G1660,"")</f>
        <v>1819</v>
      </c>
      <c r="M1660" s="12" t="n">
        <f aca="false">IF(COUNT(E1660,H1660)=2,E1660+H1660,"")</f>
        <v>862</v>
      </c>
    </row>
    <row r="1661" customFormat="false" ht="15" hidden="false" customHeight="false" outlineLevel="0" collapsed="false">
      <c r="A1661" s="7" t="s">
        <v>2824</v>
      </c>
      <c r="B1661" s="7" t="s">
        <v>2830</v>
      </c>
      <c r="C1661" s="8" t="s">
        <v>2831</v>
      </c>
      <c r="D1661" s="9" t="str">
        <f aca="false">A1661&amp;"|"&amp;B1661</f>
        <v>Nebraska|Banner County</v>
      </c>
      <c r="E1661" s="10" t="n">
        <v>975</v>
      </c>
      <c r="F1661" s="10" t="n">
        <v>1844</v>
      </c>
      <c r="G1661" s="10" t="n">
        <v>150</v>
      </c>
      <c r="H1661" s="10" t="n">
        <v>12</v>
      </c>
      <c r="I1661" s="10" t="n">
        <v>811</v>
      </c>
      <c r="J1661" s="10" t="n">
        <v>71250</v>
      </c>
      <c r="K1661" s="11" t="n">
        <v>657</v>
      </c>
      <c r="L1661" s="12" t="n">
        <f aca="false">IF(COUNT(F1661,G1661)=2,F1661+G1661,"")</f>
        <v>1994</v>
      </c>
      <c r="M1661" s="12" t="n">
        <f aca="false">IF(COUNT(E1661,H1661)=2,E1661+H1661,"")</f>
        <v>987</v>
      </c>
    </row>
    <row r="1662" customFormat="false" ht="15" hidden="false" customHeight="false" outlineLevel="0" collapsed="false">
      <c r="A1662" s="7" t="s">
        <v>2824</v>
      </c>
      <c r="B1662" s="7" t="s">
        <v>1085</v>
      </c>
      <c r="C1662" s="8" t="s">
        <v>2832</v>
      </c>
      <c r="D1662" s="9" t="str">
        <f aca="false">A1662&amp;"|"&amp;B1662</f>
        <v>Nebraska|Blaine County</v>
      </c>
      <c r="E1662" s="10" t="n">
        <v>786</v>
      </c>
      <c r="F1662" s="10" t="n">
        <v>1444</v>
      </c>
      <c r="G1662" s="10" t="n">
        <v>121</v>
      </c>
      <c r="H1662" s="10" t="n">
        <v>12</v>
      </c>
      <c r="I1662" s="10" t="n">
        <v>811</v>
      </c>
      <c r="J1662" s="10" t="n">
        <v>61250</v>
      </c>
      <c r="K1662" s="11" t="n">
        <v>385</v>
      </c>
      <c r="L1662" s="12" t="n">
        <f aca="false">IF(COUNT(F1662,G1662)=2,F1662+G1662,"")</f>
        <v>1565</v>
      </c>
      <c r="M1662" s="12" t="n">
        <f aca="false">IF(COUNT(E1662,H1662)=2,E1662+H1662,"")</f>
        <v>798</v>
      </c>
    </row>
    <row r="1663" customFormat="false" ht="15" hidden="false" customHeight="false" outlineLevel="0" collapsed="false">
      <c r="A1663" s="7" t="s">
        <v>2824</v>
      </c>
      <c r="B1663" s="7" t="s">
        <v>290</v>
      </c>
      <c r="C1663" s="8" t="s">
        <v>2833</v>
      </c>
      <c r="D1663" s="9" t="str">
        <f aca="false">A1663&amp;"|"&amp;B1663</f>
        <v>Nebraska|Boone County</v>
      </c>
      <c r="E1663" s="10" t="n">
        <v>734</v>
      </c>
      <c r="F1663" s="10" t="n">
        <v>1384</v>
      </c>
      <c r="G1663" s="10" t="n">
        <v>113</v>
      </c>
      <c r="H1663" s="10" t="n">
        <v>12</v>
      </c>
      <c r="I1663" s="10" t="n">
        <v>811</v>
      </c>
      <c r="J1663" s="10" t="n">
        <v>71367</v>
      </c>
      <c r="K1663" s="11" t="n">
        <v>5366</v>
      </c>
      <c r="L1663" s="12" t="n">
        <f aca="false">IF(COUNT(F1663,G1663)=2,F1663+G1663,"")</f>
        <v>1497</v>
      </c>
      <c r="M1663" s="12" t="n">
        <f aca="false">IF(COUNT(E1663,H1663)=2,E1663+H1663,"")</f>
        <v>746</v>
      </c>
    </row>
    <row r="1664" customFormat="false" ht="15" hidden="false" customHeight="false" outlineLevel="0" collapsed="false">
      <c r="A1664" s="7" t="s">
        <v>2824</v>
      </c>
      <c r="B1664" s="7" t="s">
        <v>2834</v>
      </c>
      <c r="C1664" s="8" t="s">
        <v>2835</v>
      </c>
      <c r="D1664" s="9" t="str">
        <f aca="false">A1664&amp;"|"&amp;B1664</f>
        <v>Nebraska|Box Butte County</v>
      </c>
      <c r="E1664" s="10" t="n">
        <v>771</v>
      </c>
      <c r="F1664" s="10" t="n">
        <v>1358</v>
      </c>
      <c r="G1664" s="10" t="n">
        <v>118</v>
      </c>
      <c r="H1664" s="10" t="n">
        <v>12</v>
      </c>
      <c r="I1664" s="10" t="n">
        <v>811</v>
      </c>
      <c r="J1664" s="10" t="n">
        <v>68778</v>
      </c>
      <c r="K1664" s="11" t="n">
        <v>10754</v>
      </c>
      <c r="L1664" s="12" t="n">
        <f aca="false">IF(COUNT(F1664,G1664)=2,F1664+G1664,"")</f>
        <v>1476</v>
      </c>
      <c r="M1664" s="12" t="n">
        <f aca="false">IF(COUNT(E1664,H1664)=2,E1664+H1664,"")</f>
        <v>783</v>
      </c>
    </row>
    <row r="1665" customFormat="false" ht="15" hidden="false" customHeight="false" outlineLevel="0" collapsed="false">
      <c r="A1665" s="7" t="s">
        <v>2824</v>
      </c>
      <c r="B1665" s="7" t="s">
        <v>1774</v>
      </c>
      <c r="C1665" s="8" t="s">
        <v>2836</v>
      </c>
      <c r="D1665" s="9" t="str">
        <f aca="false">A1665&amp;"|"&amp;B1665</f>
        <v>Nebraska|Boyd County</v>
      </c>
      <c r="E1665" s="10" t="n">
        <v>650</v>
      </c>
      <c r="F1665" s="10" t="n">
        <v>1721</v>
      </c>
      <c r="G1665" s="10" t="n">
        <v>109</v>
      </c>
      <c r="H1665" s="10" t="n">
        <v>12</v>
      </c>
      <c r="I1665" s="10" t="n">
        <v>811</v>
      </c>
      <c r="J1665" s="10" t="n">
        <v>58984</v>
      </c>
      <c r="K1665" s="11" t="n">
        <v>1704</v>
      </c>
      <c r="L1665" s="12" t="n">
        <f aca="false">IF(COUNT(F1665,G1665)=2,F1665+G1665,"")</f>
        <v>1830</v>
      </c>
      <c r="M1665" s="12" t="n">
        <f aca="false">IF(COUNT(E1665,H1665)=2,E1665+H1665,"")</f>
        <v>662</v>
      </c>
    </row>
    <row r="1666" customFormat="false" ht="15" hidden="false" customHeight="false" outlineLevel="0" collapsed="false">
      <c r="A1666" s="7" t="s">
        <v>2824</v>
      </c>
      <c r="B1666" s="7" t="s">
        <v>1158</v>
      </c>
      <c r="C1666" s="8" t="s">
        <v>2837</v>
      </c>
      <c r="D1666" s="9" t="str">
        <f aca="false">A1666&amp;"|"&amp;B1666</f>
        <v>Nebraska|Brown County</v>
      </c>
      <c r="E1666" s="10" t="n">
        <v>932</v>
      </c>
      <c r="F1666" s="10" t="n">
        <v>969</v>
      </c>
      <c r="G1666" s="10" t="n">
        <v>143</v>
      </c>
      <c r="H1666" s="10" t="n">
        <v>12</v>
      </c>
      <c r="I1666" s="10" t="n">
        <v>811</v>
      </c>
      <c r="J1666" s="10" t="n">
        <v>51538</v>
      </c>
      <c r="K1666" s="11" t="n">
        <v>2739</v>
      </c>
      <c r="L1666" s="12" t="n">
        <f aca="false">IF(COUNT(F1666,G1666)=2,F1666+G1666,"")</f>
        <v>1112</v>
      </c>
      <c r="M1666" s="12" t="n">
        <f aca="false">IF(COUNT(E1666,H1666)=2,E1666+H1666,"")</f>
        <v>944</v>
      </c>
    </row>
    <row r="1667" customFormat="false" ht="15" hidden="false" customHeight="false" outlineLevel="0" collapsed="false">
      <c r="A1667" s="7" t="s">
        <v>2824</v>
      </c>
      <c r="B1667" s="7" t="s">
        <v>2838</v>
      </c>
      <c r="C1667" s="8" t="s">
        <v>2839</v>
      </c>
      <c r="D1667" s="9" t="str">
        <f aca="false">A1667&amp;"|"&amp;B1667</f>
        <v>Nebraska|Buffalo County</v>
      </c>
      <c r="E1667" s="10" t="n">
        <v>911</v>
      </c>
      <c r="F1667" s="10" t="n">
        <v>1694</v>
      </c>
      <c r="G1667" s="10" t="n">
        <v>140</v>
      </c>
      <c r="H1667" s="10" t="n">
        <v>12</v>
      </c>
      <c r="I1667" s="10" t="n">
        <v>811</v>
      </c>
      <c r="J1667" s="10" t="n">
        <v>74570</v>
      </c>
      <c r="K1667" s="11" t="n">
        <v>50323</v>
      </c>
      <c r="L1667" s="12" t="n">
        <f aca="false">IF(COUNT(F1667,G1667)=2,F1667+G1667,"")</f>
        <v>1834</v>
      </c>
      <c r="M1667" s="12" t="n">
        <f aca="false">IF(COUNT(E1667,H1667)=2,E1667+H1667,"")</f>
        <v>923</v>
      </c>
    </row>
    <row r="1668" customFormat="false" ht="15" hidden="false" customHeight="false" outlineLevel="0" collapsed="false">
      <c r="A1668" s="7" t="s">
        <v>2824</v>
      </c>
      <c r="B1668" s="7" t="s">
        <v>2840</v>
      </c>
      <c r="C1668" s="8" t="s">
        <v>2841</v>
      </c>
      <c r="D1668" s="9" t="str">
        <f aca="false">A1668&amp;"|"&amp;B1668</f>
        <v>Nebraska|Burt County</v>
      </c>
      <c r="E1668" s="10" t="n">
        <v>688</v>
      </c>
      <c r="F1668" s="10" t="n">
        <v>1284</v>
      </c>
      <c r="G1668" s="10" t="n">
        <v>109</v>
      </c>
      <c r="H1668" s="10" t="n">
        <v>12</v>
      </c>
      <c r="I1668" s="10" t="n">
        <v>811</v>
      </c>
      <c r="J1668" s="10" t="n">
        <v>57303</v>
      </c>
      <c r="K1668" s="11" t="n">
        <v>6730</v>
      </c>
      <c r="L1668" s="12" t="n">
        <f aca="false">IF(COUNT(F1668,G1668)=2,F1668+G1668,"")</f>
        <v>1393</v>
      </c>
      <c r="M1668" s="12" t="n">
        <f aca="false">IF(COUNT(E1668,H1668)=2,E1668+H1668,"")</f>
        <v>700</v>
      </c>
    </row>
    <row r="1669" customFormat="false" ht="15" hidden="false" customHeight="false" outlineLevel="0" collapsed="false">
      <c r="A1669" s="7" t="s">
        <v>2824</v>
      </c>
      <c r="B1669" s="7" t="s">
        <v>67</v>
      </c>
      <c r="C1669" s="8" t="s">
        <v>2842</v>
      </c>
      <c r="D1669" s="9" t="str">
        <f aca="false">A1669&amp;"|"&amp;B1669</f>
        <v>Nebraska|Butler County</v>
      </c>
      <c r="E1669" s="10" t="n">
        <v>753</v>
      </c>
      <c r="F1669" s="10" t="n">
        <v>1446</v>
      </c>
      <c r="G1669" s="10" t="n">
        <v>116</v>
      </c>
      <c r="H1669" s="10" t="n">
        <v>12</v>
      </c>
      <c r="I1669" s="10" t="n">
        <v>811</v>
      </c>
      <c r="J1669" s="10" t="n">
        <v>82603</v>
      </c>
      <c r="K1669" s="11" t="n">
        <v>8413</v>
      </c>
      <c r="L1669" s="12" t="n">
        <f aca="false">IF(COUNT(F1669,G1669)=2,F1669+G1669,"")</f>
        <v>1562</v>
      </c>
      <c r="M1669" s="12" t="n">
        <f aca="false">IF(COUNT(E1669,H1669)=2,E1669+H1669,"")</f>
        <v>765</v>
      </c>
    </row>
    <row r="1670" customFormat="false" ht="15" hidden="false" customHeight="false" outlineLevel="0" collapsed="false">
      <c r="A1670" s="7" t="s">
        <v>2824</v>
      </c>
      <c r="B1670" s="7" t="s">
        <v>1164</v>
      </c>
      <c r="C1670" s="8" t="s">
        <v>2843</v>
      </c>
      <c r="D1670" s="9" t="str">
        <f aca="false">A1670&amp;"|"&amp;B1670</f>
        <v>Nebraska|Cass County</v>
      </c>
      <c r="E1670" s="10" t="n">
        <v>987</v>
      </c>
      <c r="F1670" s="10" t="n">
        <v>1853</v>
      </c>
      <c r="G1670" s="10" t="n">
        <v>152</v>
      </c>
      <c r="H1670" s="10" t="n">
        <v>12</v>
      </c>
      <c r="I1670" s="10" t="n">
        <v>811</v>
      </c>
      <c r="J1670" s="10" t="n">
        <v>88255</v>
      </c>
      <c r="K1670" s="11" t="n">
        <v>26963</v>
      </c>
      <c r="L1670" s="12" t="n">
        <f aca="false">IF(COUNT(F1670,G1670)=2,F1670+G1670,"")</f>
        <v>2005</v>
      </c>
      <c r="M1670" s="12" t="n">
        <f aca="false">IF(COUNT(E1670,H1670)=2,E1670+H1670,"")</f>
        <v>999</v>
      </c>
    </row>
    <row r="1671" customFormat="false" ht="15" hidden="false" customHeight="false" outlineLevel="0" collapsed="false">
      <c r="A1671" s="7" t="s">
        <v>2824</v>
      </c>
      <c r="B1671" s="7" t="s">
        <v>1466</v>
      </c>
      <c r="C1671" s="8" t="s">
        <v>2844</v>
      </c>
      <c r="D1671" s="9" t="str">
        <f aca="false">A1671&amp;"|"&amp;B1671</f>
        <v>Nebraska|Cedar County</v>
      </c>
      <c r="E1671" s="10" t="n">
        <v>683</v>
      </c>
      <c r="F1671" s="10" t="n">
        <v>1318</v>
      </c>
      <c r="G1671" s="10" t="n">
        <v>109</v>
      </c>
      <c r="H1671" s="10" t="n">
        <v>12</v>
      </c>
      <c r="I1671" s="10" t="n">
        <v>811</v>
      </c>
      <c r="J1671" s="10" t="n">
        <v>73977</v>
      </c>
      <c r="K1671" s="11" t="n">
        <v>8344</v>
      </c>
      <c r="L1671" s="12" t="n">
        <f aca="false">IF(COUNT(F1671,G1671)=2,F1671+G1671,"")</f>
        <v>1427</v>
      </c>
      <c r="M1671" s="12" t="n">
        <f aca="false">IF(COUNT(E1671,H1671)=2,E1671+H1671,"")</f>
        <v>695</v>
      </c>
    </row>
    <row r="1672" customFormat="false" ht="15" hidden="false" customHeight="false" outlineLevel="0" collapsed="false">
      <c r="A1672" s="7" t="s">
        <v>2824</v>
      </c>
      <c r="B1672" s="7" t="s">
        <v>1601</v>
      </c>
      <c r="C1672" s="8" t="s">
        <v>2845</v>
      </c>
      <c r="D1672" s="9" t="str">
        <f aca="false">A1672&amp;"|"&amp;B1672</f>
        <v>Nebraska|Chase County</v>
      </c>
      <c r="E1672" s="10" t="n">
        <v>749</v>
      </c>
      <c r="F1672" s="10" t="n">
        <v>1495</v>
      </c>
      <c r="G1672" s="10" t="n">
        <v>115</v>
      </c>
      <c r="H1672" s="10" t="n">
        <v>12</v>
      </c>
      <c r="I1672" s="10" t="n">
        <v>811</v>
      </c>
      <c r="J1672" s="10" t="n">
        <v>62782</v>
      </c>
      <c r="K1672" s="11" t="n">
        <v>3639</v>
      </c>
      <c r="L1672" s="12" t="n">
        <f aca="false">IF(COUNT(F1672,G1672)=2,F1672+G1672,"")</f>
        <v>1610</v>
      </c>
      <c r="M1672" s="12" t="n">
        <f aca="false">IF(COUNT(E1672,H1672)=2,E1672+H1672,"")</f>
        <v>761</v>
      </c>
    </row>
    <row r="1673" customFormat="false" ht="15" hidden="false" customHeight="false" outlineLevel="0" collapsed="false">
      <c r="A1673" s="7" t="s">
        <v>2824</v>
      </c>
      <c r="B1673" s="7" t="s">
        <v>2846</v>
      </c>
      <c r="C1673" s="8" t="s">
        <v>2847</v>
      </c>
      <c r="D1673" s="9" t="str">
        <f aca="false">A1673&amp;"|"&amp;B1673</f>
        <v>Nebraska|Cherry County</v>
      </c>
      <c r="E1673" s="10" t="n">
        <v>873</v>
      </c>
      <c r="F1673" s="10" t="n">
        <v>1353</v>
      </c>
      <c r="G1673" s="10" t="n">
        <v>134</v>
      </c>
      <c r="H1673" s="10" t="n">
        <v>12</v>
      </c>
      <c r="I1673" s="10" t="n">
        <v>811</v>
      </c>
      <c r="J1673" s="10" t="n">
        <v>63750</v>
      </c>
      <c r="K1673" s="11" t="n">
        <v>5468</v>
      </c>
      <c r="L1673" s="12" t="n">
        <f aca="false">IF(COUNT(F1673,G1673)=2,F1673+G1673,"")</f>
        <v>1487</v>
      </c>
      <c r="M1673" s="12" t="n">
        <f aca="false">IF(COUNT(E1673,H1673)=2,E1673+H1673,"")</f>
        <v>885</v>
      </c>
    </row>
    <row r="1674" customFormat="false" ht="15" hidden="false" customHeight="false" outlineLevel="0" collapsed="false">
      <c r="A1674" s="7" t="s">
        <v>2824</v>
      </c>
      <c r="B1674" s="7" t="s">
        <v>548</v>
      </c>
      <c r="C1674" s="8" t="s">
        <v>2848</v>
      </c>
      <c r="D1674" s="9" t="str">
        <f aca="false">A1674&amp;"|"&amp;B1674</f>
        <v>Nebraska|Cheyenne County</v>
      </c>
      <c r="E1674" s="10" t="n">
        <v>912</v>
      </c>
      <c r="F1674" s="10" t="n">
        <v>1490</v>
      </c>
      <c r="G1674" s="10" t="n">
        <v>140</v>
      </c>
      <c r="H1674" s="10" t="n">
        <v>12</v>
      </c>
      <c r="I1674" s="10" t="n">
        <v>811</v>
      </c>
      <c r="J1674" s="10" t="n">
        <v>57594</v>
      </c>
      <c r="K1674" s="11" t="n">
        <v>9478</v>
      </c>
      <c r="L1674" s="12" t="n">
        <f aca="false">IF(COUNT(F1674,G1674)=2,F1674+G1674,"")</f>
        <v>1630</v>
      </c>
      <c r="M1674" s="12" t="n">
        <f aca="false">IF(COUNT(E1674,H1674)=2,E1674+H1674,"")</f>
        <v>924</v>
      </c>
    </row>
    <row r="1675" customFormat="false" ht="15" hidden="false" customHeight="false" outlineLevel="0" collapsed="false">
      <c r="A1675" s="7" t="s">
        <v>2824</v>
      </c>
      <c r="B1675" s="7" t="s">
        <v>81</v>
      </c>
      <c r="C1675" s="8" t="s">
        <v>2849</v>
      </c>
      <c r="D1675" s="9" t="str">
        <f aca="false">A1675&amp;"|"&amp;B1675</f>
        <v>Nebraska|Clay County</v>
      </c>
      <c r="E1675" s="10" t="n">
        <v>701</v>
      </c>
      <c r="F1675" s="10" t="n">
        <v>1305</v>
      </c>
      <c r="G1675" s="10" t="n">
        <v>109</v>
      </c>
      <c r="H1675" s="10" t="n">
        <v>12</v>
      </c>
      <c r="I1675" s="10" t="n">
        <v>811</v>
      </c>
      <c r="J1675" s="10" t="n">
        <v>75938</v>
      </c>
      <c r="K1675" s="11" t="n">
        <v>6084</v>
      </c>
      <c r="L1675" s="12" t="n">
        <f aca="false">IF(COUNT(F1675,G1675)=2,F1675+G1675,"")</f>
        <v>1414</v>
      </c>
      <c r="M1675" s="12" t="n">
        <f aca="false">IF(COUNT(E1675,H1675)=2,E1675+H1675,"")</f>
        <v>713</v>
      </c>
    </row>
    <row r="1676" customFormat="false" ht="15" hidden="false" customHeight="false" outlineLevel="0" collapsed="false">
      <c r="A1676" s="7" t="s">
        <v>2824</v>
      </c>
      <c r="B1676" s="7" t="s">
        <v>2850</v>
      </c>
      <c r="C1676" s="8" t="s">
        <v>2851</v>
      </c>
      <c r="D1676" s="9" t="str">
        <f aca="false">A1676&amp;"|"&amp;B1676</f>
        <v>Nebraska|Colfax County</v>
      </c>
      <c r="E1676" s="10" t="n">
        <v>902</v>
      </c>
      <c r="F1676" s="10" t="n">
        <v>1143</v>
      </c>
      <c r="G1676" s="10" t="n">
        <v>138</v>
      </c>
      <c r="H1676" s="10" t="n">
        <v>12</v>
      </c>
      <c r="I1676" s="10" t="n">
        <v>811</v>
      </c>
      <c r="J1676" s="10" t="n">
        <v>79720</v>
      </c>
      <c r="K1676" s="11" t="n">
        <v>10541</v>
      </c>
      <c r="L1676" s="12" t="n">
        <f aca="false">IF(COUNT(F1676,G1676)=2,F1676+G1676,"")</f>
        <v>1281</v>
      </c>
      <c r="M1676" s="12" t="n">
        <f aca="false">IF(COUNT(E1676,H1676)=2,E1676+H1676,"")</f>
        <v>914</v>
      </c>
    </row>
    <row r="1677" customFormat="false" ht="15" hidden="false" customHeight="false" outlineLevel="0" collapsed="false">
      <c r="A1677" s="7" t="s">
        <v>2824</v>
      </c>
      <c r="B1677" s="7" t="s">
        <v>2852</v>
      </c>
      <c r="C1677" s="8" t="s">
        <v>2853</v>
      </c>
      <c r="D1677" s="9" t="str">
        <f aca="false">A1677&amp;"|"&amp;B1677</f>
        <v>Nebraska|Cuming County</v>
      </c>
      <c r="E1677" s="10" t="n">
        <v>800</v>
      </c>
      <c r="F1677" s="10" t="n">
        <v>1402</v>
      </c>
      <c r="G1677" s="10" t="n">
        <v>123</v>
      </c>
      <c r="H1677" s="10" t="n">
        <v>12</v>
      </c>
      <c r="I1677" s="10" t="n">
        <v>811</v>
      </c>
      <c r="J1677" s="10" t="n">
        <v>70708</v>
      </c>
      <c r="K1677" s="11" t="n">
        <v>8976</v>
      </c>
      <c r="L1677" s="12" t="n">
        <f aca="false">IF(COUNT(F1677,G1677)=2,F1677+G1677,"")</f>
        <v>1525</v>
      </c>
      <c r="M1677" s="12" t="n">
        <f aca="false">IF(COUNT(E1677,H1677)=2,E1677+H1677,"")</f>
        <v>812</v>
      </c>
    </row>
    <row r="1678" customFormat="false" ht="15" hidden="false" customHeight="false" outlineLevel="0" collapsed="false">
      <c r="A1678" s="7" t="s">
        <v>2824</v>
      </c>
      <c r="B1678" s="7" t="s">
        <v>558</v>
      </c>
      <c r="C1678" s="8" t="s">
        <v>2854</v>
      </c>
      <c r="D1678" s="9" t="str">
        <f aca="false">A1678&amp;"|"&amp;B1678</f>
        <v>Nebraska|Custer County</v>
      </c>
      <c r="E1678" s="10" t="n">
        <v>794</v>
      </c>
      <c r="F1678" s="10" t="n">
        <v>1388</v>
      </c>
      <c r="G1678" s="10" t="n">
        <v>122</v>
      </c>
      <c r="H1678" s="10" t="n">
        <v>12</v>
      </c>
      <c r="I1678" s="10" t="n">
        <v>811</v>
      </c>
      <c r="J1678" s="10" t="n">
        <v>66310</v>
      </c>
      <c r="K1678" s="11" t="n">
        <v>10544</v>
      </c>
      <c r="L1678" s="12" t="n">
        <f aca="false">IF(COUNT(F1678,G1678)=2,F1678+G1678,"")</f>
        <v>1510</v>
      </c>
      <c r="M1678" s="12" t="n">
        <f aca="false">IF(COUNT(E1678,H1678)=2,E1678+H1678,"")</f>
        <v>806</v>
      </c>
    </row>
    <row r="1679" customFormat="false" ht="15" hidden="false" customHeight="false" outlineLevel="0" collapsed="false">
      <c r="A1679" s="7" t="s">
        <v>2824</v>
      </c>
      <c r="B1679" s="7" t="s">
        <v>2336</v>
      </c>
      <c r="C1679" s="8" t="s">
        <v>2855</v>
      </c>
      <c r="D1679" s="9" t="str">
        <f aca="false">A1679&amp;"|"&amp;B1679</f>
        <v>Nebraska|Dakota County</v>
      </c>
      <c r="E1679" s="10" t="n">
        <v>1053</v>
      </c>
      <c r="F1679" s="10" t="n">
        <v>1540</v>
      </c>
      <c r="G1679" s="10" t="n">
        <v>162</v>
      </c>
      <c r="H1679" s="10" t="n">
        <v>12</v>
      </c>
      <c r="I1679" s="10" t="n">
        <v>1056</v>
      </c>
      <c r="J1679" s="10" t="n">
        <v>71655</v>
      </c>
      <c r="K1679" s="11" t="n">
        <v>21331</v>
      </c>
      <c r="L1679" s="12" t="n">
        <f aca="false">IF(COUNT(F1679,G1679)=2,F1679+G1679,"")</f>
        <v>1702</v>
      </c>
      <c r="M1679" s="12" t="n">
        <f aca="false">IF(COUNT(E1679,H1679)=2,E1679+H1679,"")</f>
        <v>1065</v>
      </c>
    </row>
    <row r="1680" customFormat="false" ht="15" hidden="false" customHeight="false" outlineLevel="0" collapsed="false">
      <c r="A1680" s="7" t="s">
        <v>2824</v>
      </c>
      <c r="B1680" s="7" t="s">
        <v>2856</v>
      </c>
      <c r="C1680" s="8" t="s">
        <v>2857</v>
      </c>
      <c r="D1680" s="9" t="str">
        <f aca="false">A1680&amp;"|"&amp;B1680</f>
        <v>Nebraska|Dawes County</v>
      </c>
      <c r="E1680" s="10" t="n">
        <v>1014</v>
      </c>
      <c r="F1680" s="10" t="n">
        <v>1241</v>
      </c>
      <c r="G1680" s="10" t="n">
        <v>156</v>
      </c>
      <c r="H1680" s="10" t="n">
        <v>12</v>
      </c>
      <c r="I1680" s="10" t="n">
        <v>811</v>
      </c>
      <c r="J1680" s="10" t="n">
        <v>54381</v>
      </c>
      <c r="K1680" s="11" t="n">
        <v>8212</v>
      </c>
      <c r="L1680" s="12" t="n">
        <f aca="false">IF(COUNT(F1680,G1680)=2,F1680+G1680,"")</f>
        <v>1397</v>
      </c>
      <c r="M1680" s="12" t="n">
        <f aca="false">IF(COUNT(E1680,H1680)=2,E1680+H1680,"")</f>
        <v>1026</v>
      </c>
    </row>
    <row r="1681" customFormat="false" ht="15" hidden="false" customHeight="false" outlineLevel="0" collapsed="false">
      <c r="A1681" s="7" t="s">
        <v>2824</v>
      </c>
      <c r="B1681" s="7" t="s">
        <v>866</v>
      </c>
      <c r="C1681" s="8" t="s">
        <v>2858</v>
      </c>
      <c r="D1681" s="9" t="str">
        <f aca="false">A1681&amp;"|"&amp;B1681</f>
        <v>Nebraska|Dawson County</v>
      </c>
      <c r="E1681" s="10" t="n">
        <v>861</v>
      </c>
      <c r="F1681" s="10" t="n">
        <v>1361</v>
      </c>
      <c r="G1681" s="10" t="n">
        <v>132</v>
      </c>
      <c r="H1681" s="10" t="n">
        <v>12</v>
      </c>
      <c r="I1681" s="10" t="n">
        <v>811</v>
      </c>
      <c r="J1681" s="10" t="n">
        <v>65383</v>
      </c>
      <c r="K1681" s="11" t="n">
        <v>24020</v>
      </c>
      <c r="L1681" s="12" t="n">
        <f aca="false">IF(COUNT(F1681,G1681)=2,F1681+G1681,"")</f>
        <v>1493</v>
      </c>
      <c r="M1681" s="12" t="n">
        <f aca="false">IF(COUNT(E1681,H1681)=2,E1681+H1681,"")</f>
        <v>873</v>
      </c>
    </row>
    <row r="1682" customFormat="false" ht="15" hidden="false" customHeight="false" outlineLevel="0" collapsed="false">
      <c r="A1682" s="7" t="s">
        <v>2824</v>
      </c>
      <c r="B1682" s="7" t="s">
        <v>2859</v>
      </c>
      <c r="C1682" s="8" t="s">
        <v>2860</v>
      </c>
      <c r="D1682" s="9" t="str">
        <f aca="false">A1682&amp;"|"&amp;B1682</f>
        <v>Nebraska|Deuel County</v>
      </c>
      <c r="E1682" s="10" t="n">
        <v>827</v>
      </c>
      <c r="F1682" s="10" t="n">
        <v>1143</v>
      </c>
      <c r="G1682" s="10" t="n">
        <v>127</v>
      </c>
      <c r="H1682" s="10" t="n">
        <v>12</v>
      </c>
      <c r="I1682" s="10" t="n">
        <v>811</v>
      </c>
      <c r="J1682" s="10" t="n">
        <v>61438</v>
      </c>
      <c r="K1682" s="11" t="n">
        <v>1865</v>
      </c>
      <c r="L1682" s="12" t="n">
        <f aca="false">IF(COUNT(F1682,G1682)=2,F1682+G1682,"")</f>
        <v>1270</v>
      </c>
      <c r="M1682" s="12" t="n">
        <f aca="false">IF(COUNT(E1682,H1682)=2,E1682+H1682,"")</f>
        <v>839</v>
      </c>
    </row>
    <row r="1683" customFormat="false" ht="15" hidden="false" customHeight="false" outlineLevel="0" collapsed="false">
      <c r="A1683" s="7" t="s">
        <v>2824</v>
      </c>
      <c r="B1683" s="7" t="s">
        <v>2861</v>
      </c>
      <c r="C1683" s="8" t="s">
        <v>2862</v>
      </c>
      <c r="D1683" s="9" t="str">
        <f aca="false">A1683&amp;"|"&amp;B1683</f>
        <v>Nebraska|Dixon County</v>
      </c>
      <c r="E1683" s="10" t="n">
        <v>661</v>
      </c>
      <c r="F1683" s="10" t="n">
        <v>1337</v>
      </c>
      <c r="G1683" s="10" t="n">
        <v>109</v>
      </c>
      <c r="H1683" s="10" t="n">
        <v>12</v>
      </c>
      <c r="I1683" s="10" t="n">
        <v>811</v>
      </c>
      <c r="J1683" s="10" t="n">
        <v>69156</v>
      </c>
      <c r="K1683" s="11" t="n">
        <v>5561</v>
      </c>
      <c r="L1683" s="12" t="n">
        <f aca="false">IF(COUNT(F1683,G1683)=2,F1683+G1683,"")</f>
        <v>1446</v>
      </c>
      <c r="M1683" s="12" t="n">
        <f aca="false">IF(COUNT(E1683,H1683)=2,E1683+H1683,"")</f>
        <v>673</v>
      </c>
    </row>
    <row r="1684" customFormat="false" ht="15" hidden="false" customHeight="false" outlineLevel="0" collapsed="false">
      <c r="A1684" s="7" t="s">
        <v>2824</v>
      </c>
      <c r="B1684" s="7" t="s">
        <v>871</v>
      </c>
      <c r="C1684" s="8" t="s">
        <v>2863</v>
      </c>
      <c r="D1684" s="9" t="str">
        <f aca="false">A1684&amp;"|"&amp;B1684</f>
        <v>Nebraska|Dodge County</v>
      </c>
      <c r="E1684" s="10" t="n">
        <v>985</v>
      </c>
      <c r="F1684" s="10" t="n">
        <v>1394</v>
      </c>
      <c r="G1684" s="10" t="n">
        <v>151</v>
      </c>
      <c r="H1684" s="10" t="n">
        <v>12</v>
      </c>
      <c r="I1684" s="10" t="n">
        <v>811</v>
      </c>
      <c r="J1684" s="10" t="n">
        <v>71294</v>
      </c>
      <c r="K1684" s="11" t="n">
        <v>37146</v>
      </c>
      <c r="L1684" s="12" t="n">
        <f aca="false">IF(COUNT(F1684,G1684)=2,F1684+G1684,"")</f>
        <v>1545</v>
      </c>
      <c r="M1684" s="12" t="n">
        <f aca="false">IF(COUNT(E1684,H1684)=2,E1684+H1684,"")</f>
        <v>997</v>
      </c>
    </row>
    <row r="1685" customFormat="false" ht="15" hidden="false" customHeight="false" outlineLevel="0" collapsed="false">
      <c r="A1685" s="7" t="s">
        <v>2824</v>
      </c>
      <c r="B1685" s="7" t="s">
        <v>566</v>
      </c>
      <c r="C1685" s="8" t="s">
        <v>2864</v>
      </c>
      <c r="D1685" s="9" t="str">
        <f aca="false">A1685&amp;"|"&amp;B1685</f>
        <v>Nebraska|Douglas County</v>
      </c>
      <c r="E1685" s="10" t="n">
        <v>1162</v>
      </c>
      <c r="F1685" s="10" t="n">
        <v>1838</v>
      </c>
      <c r="G1685" s="10" t="n">
        <v>178</v>
      </c>
      <c r="H1685" s="10" t="n">
        <v>12</v>
      </c>
      <c r="I1685" s="10" t="n">
        <v>1056</v>
      </c>
      <c r="J1685" s="10" t="n">
        <v>79081</v>
      </c>
      <c r="K1685" s="11" t="n">
        <v>585461</v>
      </c>
      <c r="L1685" s="12" t="n">
        <f aca="false">IF(COUNT(F1685,G1685)=2,F1685+G1685,"")</f>
        <v>2016</v>
      </c>
      <c r="M1685" s="12" t="n">
        <f aca="false">IF(COUNT(E1685,H1685)=2,E1685+H1685,"")</f>
        <v>1174</v>
      </c>
    </row>
    <row r="1686" customFormat="false" ht="15" hidden="false" customHeight="false" outlineLevel="0" collapsed="false">
      <c r="A1686" s="7" t="s">
        <v>2824</v>
      </c>
      <c r="B1686" s="7" t="s">
        <v>2865</v>
      </c>
      <c r="C1686" s="8" t="s">
        <v>2866</v>
      </c>
      <c r="D1686" s="9" t="str">
        <f aca="false">A1686&amp;"|"&amp;B1686</f>
        <v>Nebraska|Dundy County</v>
      </c>
      <c r="E1686" s="10" t="n">
        <v>588</v>
      </c>
      <c r="F1686" s="10" t="n">
        <v>1175</v>
      </c>
      <c r="G1686" s="10" t="n">
        <v>109</v>
      </c>
      <c r="H1686" s="10" t="n">
        <v>12</v>
      </c>
      <c r="I1686" s="10" t="n">
        <v>811</v>
      </c>
      <c r="J1686" s="10" t="n">
        <v>56563</v>
      </c>
      <c r="K1686" s="11" t="n">
        <v>1811</v>
      </c>
      <c r="L1686" s="12" t="n">
        <f aca="false">IF(COUNT(F1686,G1686)=2,F1686+G1686,"")</f>
        <v>1284</v>
      </c>
      <c r="M1686" s="12" t="n">
        <f aca="false">IF(COUNT(E1686,H1686)=2,E1686+H1686,"")</f>
        <v>600</v>
      </c>
    </row>
    <row r="1687" customFormat="false" ht="15" hidden="false" customHeight="false" outlineLevel="0" collapsed="false">
      <c r="A1687" s="7" t="s">
        <v>2824</v>
      </c>
      <c r="B1687" s="7" t="s">
        <v>2342</v>
      </c>
      <c r="C1687" s="8" t="s">
        <v>2867</v>
      </c>
      <c r="D1687" s="9" t="str">
        <f aca="false">A1687&amp;"|"&amp;B1687</f>
        <v>Nebraska|Fillmore County</v>
      </c>
      <c r="E1687" s="10" t="n">
        <v>667</v>
      </c>
      <c r="F1687" s="10" t="n">
        <v>1150</v>
      </c>
      <c r="G1687" s="10" t="n">
        <v>109</v>
      </c>
      <c r="H1687" s="10" t="n">
        <v>12</v>
      </c>
      <c r="I1687" s="10" t="n">
        <v>811</v>
      </c>
      <c r="J1687" s="10" t="n">
        <v>76354</v>
      </c>
      <c r="K1687" s="11" t="n">
        <v>5551</v>
      </c>
      <c r="L1687" s="12" t="n">
        <f aca="false">IF(COUNT(F1687,G1687)=2,F1687+G1687,"")</f>
        <v>1259</v>
      </c>
      <c r="M1687" s="12" t="n">
        <f aca="false">IF(COUNT(E1687,H1687)=2,E1687+H1687,"")</f>
        <v>679</v>
      </c>
    </row>
    <row r="1688" customFormat="false" ht="15" hidden="false" customHeight="false" outlineLevel="0" collapsed="false">
      <c r="A1688" s="7" t="s">
        <v>2824</v>
      </c>
      <c r="B1688" s="7" t="s">
        <v>113</v>
      </c>
      <c r="C1688" s="8" t="s">
        <v>2868</v>
      </c>
      <c r="D1688" s="9" t="str">
        <f aca="false">A1688&amp;"|"&amp;B1688</f>
        <v>Nebraska|Franklin County</v>
      </c>
      <c r="E1688" s="10" t="n">
        <v>613</v>
      </c>
      <c r="F1688" s="10" t="n">
        <v>1154</v>
      </c>
      <c r="G1688" s="10" t="n">
        <v>109</v>
      </c>
      <c r="H1688" s="10" t="n">
        <v>12</v>
      </c>
      <c r="I1688" s="10" t="n">
        <v>811</v>
      </c>
      <c r="J1688" s="10" t="n">
        <v>57692</v>
      </c>
      <c r="K1688" s="11" t="n">
        <v>2868</v>
      </c>
      <c r="L1688" s="12" t="n">
        <f aca="false">IF(COUNT(F1688,G1688)=2,F1688+G1688,"")</f>
        <v>1263</v>
      </c>
      <c r="M1688" s="12" t="n">
        <f aca="false">IF(COUNT(E1688,H1688)=2,E1688+H1688,"")</f>
        <v>625</v>
      </c>
    </row>
    <row r="1689" customFormat="false" ht="15" hidden="false" customHeight="false" outlineLevel="0" collapsed="false">
      <c r="A1689" s="7" t="s">
        <v>2824</v>
      </c>
      <c r="B1689" s="7" t="s">
        <v>2869</v>
      </c>
      <c r="C1689" s="8" t="s">
        <v>2870</v>
      </c>
      <c r="D1689" s="9" t="str">
        <f aca="false">A1689&amp;"|"&amp;B1689</f>
        <v>Nebraska|Frontier County</v>
      </c>
      <c r="E1689" s="10" t="n">
        <v>605</v>
      </c>
      <c r="F1689" s="10" t="n">
        <v>1364</v>
      </c>
      <c r="G1689" s="10" t="n">
        <v>109</v>
      </c>
      <c r="H1689" s="10" t="n">
        <v>12</v>
      </c>
      <c r="I1689" s="10" t="n">
        <v>811</v>
      </c>
      <c r="J1689" s="10" t="n">
        <v>68207</v>
      </c>
      <c r="K1689" s="11" t="n">
        <v>2562</v>
      </c>
      <c r="L1689" s="12" t="n">
        <f aca="false">IF(COUNT(F1689,G1689)=2,F1689+G1689,"")</f>
        <v>1473</v>
      </c>
      <c r="M1689" s="12" t="n">
        <f aca="false">IF(COUNT(E1689,H1689)=2,E1689+H1689,"")</f>
        <v>617</v>
      </c>
    </row>
    <row r="1690" customFormat="false" ht="15" hidden="false" customHeight="false" outlineLevel="0" collapsed="false">
      <c r="A1690" s="7" t="s">
        <v>2824</v>
      </c>
      <c r="B1690" s="7" t="s">
        <v>2871</v>
      </c>
      <c r="C1690" s="8" t="s">
        <v>2872</v>
      </c>
      <c r="D1690" s="9" t="str">
        <f aca="false">A1690&amp;"|"&amp;B1690</f>
        <v>Nebraska|Furnas County</v>
      </c>
      <c r="E1690" s="10" t="n">
        <v>805</v>
      </c>
      <c r="F1690" s="10" t="n">
        <v>1216</v>
      </c>
      <c r="G1690" s="10" t="n">
        <v>124</v>
      </c>
      <c r="H1690" s="10" t="n">
        <v>12</v>
      </c>
      <c r="I1690" s="10" t="n">
        <v>811</v>
      </c>
      <c r="J1690" s="10" t="n">
        <v>60625</v>
      </c>
      <c r="K1690" s="11" t="n">
        <v>4605</v>
      </c>
      <c r="L1690" s="12" t="n">
        <f aca="false">IF(COUNT(F1690,G1690)=2,F1690+G1690,"")</f>
        <v>1340</v>
      </c>
      <c r="M1690" s="12" t="n">
        <f aca="false">IF(COUNT(E1690,H1690)=2,E1690+H1690,"")</f>
        <v>817</v>
      </c>
    </row>
    <row r="1691" customFormat="false" ht="15" hidden="false" customHeight="false" outlineLevel="0" collapsed="false">
      <c r="A1691" s="7" t="s">
        <v>2824</v>
      </c>
      <c r="B1691" s="7" t="s">
        <v>2873</v>
      </c>
      <c r="C1691" s="8" t="s">
        <v>2874</v>
      </c>
      <c r="D1691" s="9" t="str">
        <f aca="false">A1691&amp;"|"&amp;B1691</f>
        <v>Nebraska|Gage County</v>
      </c>
      <c r="E1691" s="10" t="n">
        <v>770</v>
      </c>
      <c r="F1691" s="10" t="n">
        <v>1406</v>
      </c>
      <c r="G1691" s="10" t="n">
        <v>118</v>
      </c>
      <c r="H1691" s="10" t="n">
        <v>12</v>
      </c>
      <c r="I1691" s="10" t="n">
        <v>811</v>
      </c>
      <c r="J1691" s="10" t="n">
        <v>64426</v>
      </c>
      <c r="K1691" s="11" t="n">
        <v>21646</v>
      </c>
      <c r="L1691" s="12" t="n">
        <f aca="false">IF(COUNT(F1691,G1691)=2,F1691+G1691,"")</f>
        <v>1524</v>
      </c>
      <c r="M1691" s="12" t="n">
        <f aca="false">IF(COUNT(E1691,H1691)=2,E1691+H1691,"")</f>
        <v>782</v>
      </c>
    </row>
    <row r="1692" customFormat="false" ht="15" hidden="false" customHeight="false" outlineLevel="0" collapsed="false">
      <c r="A1692" s="7" t="s">
        <v>2824</v>
      </c>
      <c r="B1692" s="7" t="s">
        <v>2875</v>
      </c>
      <c r="C1692" s="8" t="s">
        <v>2876</v>
      </c>
      <c r="D1692" s="9" t="str">
        <f aca="false">A1692&amp;"|"&amp;B1692</f>
        <v>Nebraska|Garden County</v>
      </c>
      <c r="E1692" s="10" t="n">
        <v>675</v>
      </c>
      <c r="F1692" s="10" t="n">
        <v>891</v>
      </c>
      <c r="G1692" s="10" t="n">
        <v>109</v>
      </c>
      <c r="H1692" s="10" t="n">
        <v>12</v>
      </c>
      <c r="I1692" s="10" t="n">
        <v>811</v>
      </c>
      <c r="J1692" s="10" t="n">
        <v>44777</v>
      </c>
      <c r="K1692" s="11" t="n">
        <v>1620</v>
      </c>
      <c r="L1692" s="12" t="n">
        <f aca="false">IF(COUNT(F1692,G1692)=2,F1692+G1692,"")</f>
        <v>1000</v>
      </c>
      <c r="M1692" s="12" t="n">
        <f aca="false">IF(COUNT(E1692,H1692)=2,E1692+H1692,"")</f>
        <v>687</v>
      </c>
    </row>
    <row r="1693" customFormat="false" ht="15" hidden="false" customHeight="false" outlineLevel="0" collapsed="false">
      <c r="A1693" s="7" t="s">
        <v>2824</v>
      </c>
      <c r="B1693" s="7" t="s">
        <v>576</v>
      </c>
      <c r="C1693" s="8" t="s">
        <v>2877</v>
      </c>
      <c r="D1693" s="9" t="str">
        <f aca="false">A1693&amp;"|"&amp;B1693</f>
        <v>Nebraska|Garfield County</v>
      </c>
      <c r="E1693" s="10" t="n">
        <v>519</v>
      </c>
      <c r="F1693" s="10" t="n">
        <v>1423</v>
      </c>
      <c r="G1693" s="10" t="n">
        <v>109</v>
      </c>
      <c r="H1693" s="10" t="n">
        <v>12</v>
      </c>
      <c r="I1693" s="10" t="n">
        <v>811</v>
      </c>
      <c r="J1693" s="10" t="n">
        <v>68611</v>
      </c>
      <c r="K1693" s="11" t="n">
        <v>1797</v>
      </c>
      <c r="L1693" s="12" t="n">
        <f aca="false">IF(COUNT(F1693,G1693)=2,F1693+G1693,"")</f>
        <v>1532</v>
      </c>
      <c r="M1693" s="12" t="n">
        <f aca="false">IF(COUNT(E1693,H1693)=2,E1693+H1693,"")</f>
        <v>531</v>
      </c>
    </row>
    <row r="1694" customFormat="false" ht="15" hidden="false" customHeight="false" outlineLevel="0" collapsed="false">
      <c r="A1694" s="7" t="s">
        <v>2824</v>
      </c>
      <c r="B1694" s="7" t="s">
        <v>2878</v>
      </c>
      <c r="C1694" s="8" t="s">
        <v>2879</v>
      </c>
      <c r="D1694" s="9" t="str">
        <f aca="false">A1694&amp;"|"&amp;B1694</f>
        <v>Nebraska|Gosper County</v>
      </c>
      <c r="E1694" s="10" t="n">
        <v>797</v>
      </c>
      <c r="F1694" s="10" t="n">
        <v>1439</v>
      </c>
      <c r="G1694" s="10" t="n">
        <v>122</v>
      </c>
      <c r="H1694" s="10" t="n">
        <v>12</v>
      </c>
      <c r="I1694" s="10" t="n">
        <v>811</v>
      </c>
      <c r="J1694" s="10" t="n">
        <v>79145</v>
      </c>
      <c r="K1694" s="11" t="n">
        <v>1929</v>
      </c>
      <c r="L1694" s="12" t="n">
        <f aca="false">IF(COUNT(F1694,G1694)=2,F1694+G1694,"")</f>
        <v>1561</v>
      </c>
      <c r="M1694" s="12" t="n">
        <f aca="false">IF(COUNT(E1694,H1694)=2,E1694+H1694,"")</f>
        <v>809</v>
      </c>
    </row>
    <row r="1695" customFormat="false" ht="15" hidden="false" customHeight="false" outlineLevel="0" collapsed="false">
      <c r="A1695" s="7" t="s">
        <v>2824</v>
      </c>
      <c r="B1695" s="7" t="s">
        <v>329</v>
      </c>
      <c r="C1695" s="8" t="s">
        <v>2880</v>
      </c>
      <c r="D1695" s="9" t="str">
        <f aca="false">A1695&amp;"|"&amp;B1695</f>
        <v>Nebraska|Grant County</v>
      </c>
      <c r="E1695" s="10" t="n">
        <v>883</v>
      </c>
      <c r="F1695" s="10" t="n">
        <v>1042</v>
      </c>
      <c r="G1695" s="10" t="n">
        <v>136</v>
      </c>
      <c r="H1695" s="10" t="n">
        <v>12</v>
      </c>
      <c r="I1695" s="10" t="n">
        <v>811</v>
      </c>
      <c r="J1695" s="10" t="n">
        <v>69063</v>
      </c>
      <c r="K1695" s="11" t="n">
        <v>695</v>
      </c>
      <c r="L1695" s="12" t="n">
        <f aca="false">IF(COUNT(F1695,G1695)=2,F1695+G1695,"")</f>
        <v>1178</v>
      </c>
      <c r="M1695" s="12" t="n">
        <f aca="false">IF(COUNT(E1695,H1695)=2,E1695+H1695,"")</f>
        <v>895</v>
      </c>
    </row>
    <row r="1696" customFormat="false" ht="15" hidden="false" customHeight="false" outlineLevel="0" collapsed="false">
      <c r="A1696" s="7" t="s">
        <v>2824</v>
      </c>
      <c r="B1696" s="7" t="s">
        <v>1642</v>
      </c>
      <c r="C1696" s="8" t="s">
        <v>2881</v>
      </c>
      <c r="D1696" s="9" t="str">
        <f aca="false">A1696&amp;"|"&amp;B1696</f>
        <v>Nebraska|Greeley County</v>
      </c>
      <c r="E1696" s="10" t="n">
        <v>643</v>
      </c>
      <c r="F1696" s="10" t="n">
        <v>1204</v>
      </c>
      <c r="G1696" s="10" t="n">
        <v>109</v>
      </c>
      <c r="H1696" s="10" t="n">
        <v>12</v>
      </c>
      <c r="I1696" s="10" t="n">
        <v>811</v>
      </c>
      <c r="J1696" s="10" t="n">
        <v>58894</v>
      </c>
      <c r="K1696" s="11" t="n">
        <v>2211</v>
      </c>
      <c r="L1696" s="12" t="n">
        <f aca="false">IF(COUNT(F1696,G1696)=2,F1696+G1696,"")</f>
        <v>1313</v>
      </c>
      <c r="M1696" s="12" t="n">
        <f aca="false">IF(COUNT(E1696,H1696)=2,E1696+H1696,"")</f>
        <v>655</v>
      </c>
    </row>
    <row r="1697" customFormat="false" ht="15" hidden="false" customHeight="false" outlineLevel="0" collapsed="false">
      <c r="A1697" s="7" t="s">
        <v>2824</v>
      </c>
      <c r="B1697" s="7" t="s">
        <v>913</v>
      </c>
      <c r="C1697" s="8" t="s">
        <v>2882</v>
      </c>
      <c r="D1697" s="9" t="str">
        <f aca="false">A1697&amp;"|"&amp;B1697</f>
        <v>Nebraska|Hall County</v>
      </c>
      <c r="E1697" s="10" t="n">
        <v>911</v>
      </c>
      <c r="F1697" s="10" t="n">
        <v>1563</v>
      </c>
      <c r="G1697" s="10" t="n">
        <v>140</v>
      </c>
      <c r="H1697" s="10" t="n">
        <v>12</v>
      </c>
      <c r="I1697" s="10" t="n">
        <v>811</v>
      </c>
      <c r="J1697" s="10" t="n">
        <v>67549</v>
      </c>
      <c r="K1697" s="11" t="n">
        <v>62431</v>
      </c>
      <c r="L1697" s="12" t="n">
        <f aca="false">IF(COUNT(F1697,G1697)=2,F1697+G1697,"")</f>
        <v>1703</v>
      </c>
      <c r="M1697" s="12" t="n">
        <f aca="false">IF(COUNT(E1697,H1697)=2,E1697+H1697,"")</f>
        <v>923</v>
      </c>
    </row>
    <row r="1698" customFormat="false" ht="15" hidden="false" customHeight="false" outlineLevel="0" collapsed="false">
      <c r="A1698" s="7" t="s">
        <v>2824</v>
      </c>
      <c r="B1698" s="7" t="s">
        <v>717</v>
      </c>
      <c r="C1698" s="8" t="s">
        <v>2883</v>
      </c>
      <c r="D1698" s="9" t="str">
        <f aca="false">A1698&amp;"|"&amp;B1698</f>
        <v>Nebraska|Hamilton County</v>
      </c>
      <c r="E1698" s="10" t="n">
        <v>776</v>
      </c>
      <c r="F1698" s="10" t="n">
        <v>1541</v>
      </c>
      <c r="G1698" s="10" t="n">
        <v>119</v>
      </c>
      <c r="H1698" s="10" t="n">
        <v>12</v>
      </c>
      <c r="I1698" s="10" t="n">
        <v>811</v>
      </c>
      <c r="J1698" s="10" t="n">
        <v>79884</v>
      </c>
      <c r="K1698" s="11" t="n">
        <v>9438</v>
      </c>
      <c r="L1698" s="12" t="n">
        <f aca="false">IF(COUNT(F1698,G1698)=2,F1698+G1698,"")</f>
        <v>1660</v>
      </c>
      <c r="M1698" s="12" t="n">
        <f aca="false">IF(COUNT(E1698,H1698)=2,E1698+H1698,"")</f>
        <v>788</v>
      </c>
    </row>
    <row r="1699" customFormat="false" ht="15" hidden="false" customHeight="false" outlineLevel="0" collapsed="false">
      <c r="A1699" s="7" t="s">
        <v>2824</v>
      </c>
      <c r="B1699" s="7" t="s">
        <v>1833</v>
      </c>
      <c r="C1699" s="8" t="s">
        <v>2884</v>
      </c>
      <c r="D1699" s="9" t="str">
        <f aca="false">A1699&amp;"|"&amp;B1699</f>
        <v>Nebraska|Harlan County</v>
      </c>
      <c r="E1699" s="10" t="n">
        <v>708</v>
      </c>
      <c r="F1699" s="10" t="n">
        <v>1326</v>
      </c>
      <c r="G1699" s="10" t="n">
        <v>109</v>
      </c>
      <c r="H1699" s="10" t="n">
        <v>12</v>
      </c>
      <c r="I1699" s="10" t="n">
        <v>811</v>
      </c>
      <c r="J1699" s="10" t="n">
        <v>70536</v>
      </c>
      <c r="K1699" s="11" t="n">
        <v>3006</v>
      </c>
      <c r="L1699" s="12" t="n">
        <f aca="false">IF(COUNT(F1699,G1699)=2,F1699+G1699,"")</f>
        <v>1435</v>
      </c>
      <c r="M1699" s="12" t="n">
        <f aca="false">IF(COUNT(E1699,H1699)=2,E1699+H1699,"")</f>
        <v>720</v>
      </c>
    </row>
    <row r="1700" customFormat="false" ht="15" hidden="false" customHeight="false" outlineLevel="0" collapsed="false">
      <c r="A1700" s="7" t="s">
        <v>2824</v>
      </c>
      <c r="B1700" s="7" t="s">
        <v>2885</v>
      </c>
      <c r="C1700" s="8" t="s">
        <v>2886</v>
      </c>
      <c r="D1700" s="9" t="str">
        <f aca="false">A1700&amp;"|"&amp;B1700</f>
        <v>Nebraska|Hayes County</v>
      </c>
      <c r="E1700" s="10" t="n">
        <v>419</v>
      </c>
      <c r="F1700" s="10" t="n">
        <v>1525</v>
      </c>
      <c r="G1700" s="10" t="n">
        <v>109</v>
      </c>
      <c r="H1700" s="10" t="n">
        <v>12</v>
      </c>
      <c r="I1700" s="10" t="n">
        <v>811</v>
      </c>
      <c r="J1700" s="10" t="n">
        <v>60313</v>
      </c>
      <c r="K1700" s="11" t="n">
        <v>854</v>
      </c>
      <c r="L1700" s="12" t="n">
        <f aca="false">IF(COUNT(F1700,G1700)=2,F1700+G1700,"")</f>
        <v>1634</v>
      </c>
      <c r="M1700" s="12" t="n">
        <f aca="false">IF(COUNT(E1700,H1700)=2,E1700+H1700,"")</f>
        <v>431</v>
      </c>
    </row>
    <row r="1701" customFormat="false" ht="15" hidden="false" customHeight="false" outlineLevel="0" collapsed="false">
      <c r="A1701" s="7" t="s">
        <v>2824</v>
      </c>
      <c r="B1701" s="7" t="s">
        <v>2887</v>
      </c>
      <c r="C1701" s="8" t="s">
        <v>2888</v>
      </c>
      <c r="D1701" s="9" t="str">
        <f aca="false">A1701&amp;"|"&amp;B1701</f>
        <v>Nebraska|Hitchcock County</v>
      </c>
      <c r="E1701" s="10" t="n">
        <v>715</v>
      </c>
      <c r="F1701" s="10" t="n">
        <v>997</v>
      </c>
      <c r="G1701" s="10" t="n">
        <v>110</v>
      </c>
      <c r="H1701" s="10" t="n">
        <v>12</v>
      </c>
      <c r="I1701" s="10" t="n">
        <v>811</v>
      </c>
      <c r="J1701" s="10" t="n">
        <v>52016</v>
      </c>
      <c r="K1701" s="11" t="n">
        <v>2601</v>
      </c>
      <c r="L1701" s="12" t="n">
        <f aca="false">IF(COUNT(F1701,G1701)=2,F1701+G1701,"")</f>
        <v>1107</v>
      </c>
      <c r="M1701" s="12" t="n">
        <f aca="false">IF(COUNT(E1701,H1701)=2,E1701+H1701,"")</f>
        <v>727</v>
      </c>
    </row>
    <row r="1702" customFormat="false" ht="15" hidden="false" customHeight="false" outlineLevel="0" collapsed="false">
      <c r="A1702" s="7" t="s">
        <v>2824</v>
      </c>
      <c r="B1702" s="7" t="s">
        <v>2632</v>
      </c>
      <c r="C1702" s="8" t="s">
        <v>2889</v>
      </c>
      <c r="D1702" s="9" t="str">
        <f aca="false">A1702&amp;"|"&amp;B1702</f>
        <v>Nebraska|Holt County</v>
      </c>
      <c r="E1702" s="10" t="n">
        <v>724</v>
      </c>
      <c r="F1702" s="10" t="n">
        <v>1330</v>
      </c>
      <c r="G1702" s="10" t="n">
        <v>111</v>
      </c>
      <c r="H1702" s="10" t="n">
        <v>12</v>
      </c>
      <c r="I1702" s="10" t="n">
        <v>811</v>
      </c>
      <c r="J1702" s="10" t="n">
        <v>67225</v>
      </c>
      <c r="K1702" s="11" t="n">
        <v>10093</v>
      </c>
      <c r="L1702" s="12" t="n">
        <f aca="false">IF(COUNT(F1702,G1702)=2,F1702+G1702,"")</f>
        <v>1441</v>
      </c>
      <c r="M1702" s="12" t="n">
        <f aca="false">IF(COUNT(E1702,H1702)=2,E1702+H1702,"")</f>
        <v>736</v>
      </c>
    </row>
    <row r="1703" customFormat="false" ht="15" hidden="false" customHeight="false" outlineLevel="0" collapsed="false">
      <c r="A1703" s="7" t="s">
        <v>2824</v>
      </c>
      <c r="B1703" s="7" t="s">
        <v>2890</v>
      </c>
      <c r="C1703" s="8" t="s">
        <v>2891</v>
      </c>
      <c r="D1703" s="9" t="str">
        <f aca="false">A1703&amp;"|"&amp;B1703</f>
        <v>Nebraska|Hooker County</v>
      </c>
      <c r="E1703" s="10" t="n">
        <v>581</v>
      </c>
      <c r="F1703" s="10" t="n">
        <v>1102</v>
      </c>
      <c r="G1703" s="10" t="n">
        <v>109</v>
      </c>
      <c r="H1703" s="10" t="n">
        <v>12</v>
      </c>
      <c r="I1703" s="10" t="n">
        <v>811</v>
      </c>
      <c r="J1703" s="10" t="n">
        <v>45854</v>
      </c>
      <c r="K1703" s="11" t="n">
        <v>613</v>
      </c>
      <c r="L1703" s="12" t="n">
        <f aca="false">IF(COUNT(F1703,G1703)=2,F1703+G1703,"")</f>
        <v>1211</v>
      </c>
      <c r="M1703" s="12" t="n">
        <f aca="false">IF(COUNT(E1703,H1703)=2,E1703+H1703,"")</f>
        <v>593</v>
      </c>
    </row>
    <row r="1704" customFormat="false" ht="15" hidden="false" customHeight="false" outlineLevel="0" collapsed="false">
      <c r="A1704" s="7" t="s">
        <v>2824</v>
      </c>
      <c r="B1704" s="7" t="s">
        <v>336</v>
      </c>
      <c r="C1704" s="8" t="s">
        <v>2892</v>
      </c>
      <c r="D1704" s="9" t="str">
        <f aca="false">A1704&amp;"|"&amp;B1704</f>
        <v>Nebraska|Howard County</v>
      </c>
      <c r="E1704" s="10" t="n">
        <v>811</v>
      </c>
      <c r="F1704" s="10" t="n">
        <v>1434</v>
      </c>
      <c r="G1704" s="10" t="n">
        <v>125</v>
      </c>
      <c r="H1704" s="10" t="n">
        <v>12</v>
      </c>
      <c r="I1704" s="10" t="n">
        <v>811</v>
      </c>
      <c r="J1704" s="10" t="n">
        <v>74508</v>
      </c>
      <c r="K1704" s="11" t="n">
        <v>6492</v>
      </c>
      <c r="L1704" s="12" t="n">
        <f aca="false">IF(COUNT(F1704,G1704)=2,F1704+G1704,"")</f>
        <v>1559</v>
      </c>
      <c r="M1704" s="12" t="n">
        <f aca="false">IF(COUNT(E1704,H1704)=2,E1704+H1704,"")</f>
        <v>823</v>
      </c>
    </row>
    <row r="1705" customFormat="false" ht="15" hidden="false" customHeight="false" outlineLevel="0" collapsed="false">
      <c r="A1705" s="7" t="s">
        <v>2824</v>
      </c>
      <c r="B1705" s="7" t="s">
        <v>127</v>
      </c>
      <c r="C1705" s="8" t="s">
        <v>2893</v>
      </c>
      <c r="D1705" s="9" t="str">
        <f aca="false">A1705&amp;"|"&amp;B1705</f>
        <v>Nebraska|Jefferson County</v>
      </c>
      <c r="E1705" s="10" t="n">
        <v>659</v>
      </c>
      <c r="F1705" s="10" t="n">
        <v>1355</v>
      </c>
      <c r="G1705" s="10" t="n">
        <v>109</v>
      </c>
      <c r="H1705" s="10" t="n">
        <v>12</v>
      </c>
      <c r="I1705" s="10" t="n">
        <v>811</v>
      </c>
      <c r="J1705" s="10" t="n">
        <v>60568</v>
      </c>
      <c r="K1705" s="11" t="n">
        <v>7155</v>
      </c>
      <c r="L1705" s="12" t="n">
        <f aca="false">IF(COUNT(F1705,G1705)=2,F1705+G1705,"")</f>
        <v>1464</v>
      </c>
      <c r="M1705" s="12" t="n">
        <f aca="false">IF(COUNT(E1705,H1705)=2,E1705+H1705,"")</f>
        <v>671</v>
      </c>
    </row>
    <row r="1706" customFormat="false" ht="15" hidden="false" customHeight="false" outlineLevel="0" collapsed="false">
      <c r="A1706" s="7" t="s">
        <v>2824</v>
      </c>
      <c r="B1706" s="7" t="s">
        <v>344</v>
      </c>
      <c r="C1706" s="8" t="s">
        <v>2894</v>
      </c>
      <c r="D1706" s="9" t="str">
        <f aca="false">A1706&amp;"|"&amp;B1706</f>
        <v>Nebraska|Johnson County</v>
      </c>
      <c r="E1706" s="10" t="n">
        <v>777</v>
      </c>
      <c r="F1706" s="10" t="n">
        <v>1337</v>
      </c>
      <c r="G1706" s="10" t="n">
        <v>119</v>
      </c>
      <c r="H1706" s="10" t="n">
        <v>12</v>
      </c>
      <c r="I1706" s="10" t="n">
        <v>811</v>
      </c>
      <c r="J1706" s="10" t="n">
        <v>59457</v>
      </c>
      <c r="K1706" s="11" t="n">
        <v>5263</v>
      </c>
      <c r="L1706" s="12" t="n">
        <f aca="false">IF(COUNT(F1706,G1706)=2,F1706+G1706,"")</f>
        <v>1456</v>
      </c>
      <c r="M1706" s="12" t="n">
        <f aca="false">IF(COUNT(E1706,H1706)=2,E1706+H1706,"")</f>
        <v>789</v>
      </c>
    </row>
    <row r="1707" customFormat="false" ht="15" hidden="false" customHeight="false" outlineLevel="0" collapsed="false">
      <c r="A1707" s="7" t="s">
        <v>2824</v>
      </c>
      <c r="B1707" s="7" t="s">
        <v>2895</v>
      </c>
      <c r="C1707" s="8" t="s">
        <v>2896</v>
      </c>
      <c r="D1707" s="9" t="str">
        <f aca="false">A1707&amp;"|"&amp;B1707</f>
        <v>Nebraska|Kearney County</v>
      </c>
      <c r="E1707" s="10" t="n">
        <v>787</v>
      </c>
      <c r="F1707" s="10" t="n">
        <v>1546</v>
      </c>
      <c r="G1707" s="10" t="n">
        <v>121</v>
      </c>
      <c r="H1707" s="10" t="n">
        <v>12</v>
      </c>
      <c r="I1707" s="10" t="n">
        <v>811</v>
      </c>
      <c r="J1707" s="10" t="n">
        <v>79167</v>
      </c>
      <c r="K1707" s="11" t="n">
        <v>6697</v>
      </c>
      <c r="L1707" s="12" t="n">
        <f aca="false">IF(COUNT(F1707,G1707)=2,F1707+G1707,"")</f>
        <v>1667</v>
      </c>
      <c r="M1707" s="12" t="n">
        <f aca="false">IF(COUNT(E1707,H1707)=2,E1707+H1707,"")</f>
        <v>799</v>
      </c>
    </row>
    <row r="1708" customFormat="false" ht="15" hidden="false" customHeight="false" outlineLevel="0" collapsed="false">
      <c r="A1708" s="7" t="s">
        <v>2824</v>
      </c>
      <c r="B1708" s="7" t="s">
        <v>2897</v>
      </c>
      <c r="C1708" s="8" t="s">
        <v>2898</v>
      </c>
      <c r="D1708" s="9" t="str">
        <f aca="false">A1708&amp;"|"&amp;B1708</f>
        <v>Nebraska|Keith County</v>
      </c>
      <c r="E1708" s="10" t="n">
        <v>772</v>
      </c>
      <c r="F1708" s="10" t="n">
        <v>1327</v>
      </c>
      <c r="G1708" s="10" t="n">
        <v>119</v>
      </c>
      <c r="H1708" s="10" t="n">
        <v>12</v>
      </c>
      <c r="I1708" s="10" t="n">
        <v>811</v>
      </c>
      <c r="J1708" s="10" t="n">
        <v>58132</v>
      </c>
      <c r="K1708" s="11" t="n">
        <v>8239</v>
      </c>
      <c r="L1708" s="12" t="n">
        <f aca="false">IF(COUNT(F1708,G1708)=2,F1708+G1708,"")</f>
        <v>1446</v>
      </c>
      <c r="M1708" s="12" t="n">
        <f aca="false">IF(COUNT(E1708,H1708)=2,E1708+H1708,"")</f>
        <v>784</v>
      </c>
    </row>
    <row r="1709" customFormat="false" ht="15" hidden="false" customHeight="false" outlineLevel="0" collapsed="false">
      <c r="A1709" s="7" t="s">
        <v>2824</v>
      </c>
      <c r="B1709" s="7" t="s">
        <v>2899</v>
      </c>
      <c r="C1709" s="8" t="s">
        <v>2900</v>
      </c>
      <c r="D1709" s="9" t="str">
        <f aca="false">A1709&amp;"|"&amp;B1709</f>
        <v>Nebraska|Keya Paha County</v>
      </c>
      <c r="E1709" s="10" t="n">
        <v>867</v>
      </c>
      <c r="F1709" s="10" t="n">
        <v>1469</v>
      </c>
      <c r="G1709" s="10" t="n">
        <v>133</v>
      </c>
      <c r="H1709" s="10" t="n">
        <v>12</v>
      </c>
      <c r="I1709" s="10" t="n">
        <v>811</v>
      </c>
      <c r="J1709" s="10" t="n">
        <v>60313</v>
      </c>
      <c r="K1709" s="11" t="n">
        <v>939</v>
      </c>
      <c r="L1709" s="12" t="n">
        <f aca="false">IF(COUNT(F1709,G1709)=2,F1709+G1709,"")</f>
        <v>1602</v>
      </c>
      <c r="M1709" s="12" t="n">
        <f aca="false">IF(COUNT(E1709,H1709)=2,E1709+H1709,"")</f>
        <v>879</v>
      </c>
    </row>
    <row r="1710" customFormat="false" ht="15" hidden="false" customHeight="false" outlineLevel="0" collapsed="false">
      <c r="A1710" s="7" t="s">
        <v>2824</v>
      </c>
      <c r="B1710" s="7" t="s">
        <v>2901</v>
      </c>
      <c r="C1710" s="8" t="s">
        <v>2902</v>
      </c>
      <c r="D1710" s="9" t="str">
        <f aca="false">A1710&amp;"|"&amp;B1710</f>
        <v>Nebraska|Kimball County</v>
      </c>
      <c r="E1710" s="10" t="n">
        <v>853</v>
      </c>
      <c r="F1710" s="10" t="n">
        <v>1465</v>
      </c>
      <c r="G1710" s="10" t="n">
        <v>131</v>
      </c>
      <c r="H1710" s="10" t="n">
        <v>12</v>
      </c>
      <c r="I1710" s="10" t="n">
        <v>811</v>
      </c>
      <c r="J1710" s="10" t="n">
        <v>59438</v>
      </c>
      <c r="K1710" s="11" t="n">
        <v>3348</v>
      </c>
      <c r="L1710" s="12" t="n">
        <f aca="false">IF(COUNT(F1710,G1710)=2,F1710+G1710,"")</f>
        <v>1596</v>
      </c>
      <c r="M1710" s="12" t="n">
        <f aca="false">IF(COUNT(E1710,H1710)=2,E1710+H1710,"")</f>
        <v>865</v>
      </c>
    </row>
    <row r="1711" customFormat="false" ht="15" hidden="false" customHeight="false" outlineLevel="0" collapsed="false">
      <c r="A1711" s="7" t="s">
        <v>2824</v>
      </c>
      <c r="B1711" s="7" t="s">
        <v>1224</v>
      </c>
      <c r="C1711" s="8" t="s">
        <v>2903</v>
      </c>
      <c r="D1711" s="9" t="str">
        <f aca="false">A1711&amp;"|"&amp;B1711</f>
        <v>Nebraska|Knox County</v>
      </c>
      <c r="E1711" s="10" t="n">
        <v>692</v>
      </c>
      <c r="F1711" s="10" t="n">
        <v>1227</v>
      </c>
      <c r="G1711" s="10" t="n">
        <v>109</v>
      </c>
      <c r="H1711" s="10" t="n">
        <v>12</v>
      </c>
      <c r="I1711" s="10" t="n">
        <v>811</v>
      </c>
      <c r="J1711" s="10" t="n">
        <v>64821</v>
      </c>
      <c r="K1711" s="11" t="n">
        <v>8362</v>
      </c>
      <c r="L1711" s="12" t="n">
        <f aca="false">IF(COUNT(F1711,G1711)=2,F1711+G1711,"")</f>
        <v>1336</v>
      </c>
      <c r="M1711" s="12" t="n">
        <f aca="false">IF(COUNT(E1711,H1711)=2,E1711+H1711,"")</f>
        <v>704</v>
      </c>
    </row>
    <row r="1712" customFormat="false" ht="15" hidden="false" customHeight="false" outlineLevel="0" collapsed="false">
      <c r="A1712" s="7" t="s">
        <v>2824</v>
      </c>
      <c r="B1712" s="7" t="s">
        <v>2904</v>
      </c>
      <c r="C1712" s="8" t="s">
        <v>2905</v>
      </c>
      <c r="D1712" s="9" t="str">
        <f aca="false">A1712&amp;"|"&amp;B1712</f>
        <v>Nebraska|Lancaster County</v>
      </c>
      <c r="E1712" s="10" t="n">
        <v>1045</v>
      </c>
      <c r="F1712" s="10" t="n">
        <v>1698</v>
      </c>
      <c r="G1712" s="10" t="n">
        <v>160</v>
      </c>
      <c r="H1712" s="10" t="n">
        <v>12</v>
      </c>
      <c r="I1712" s="10" t="n">
        <v>1056</v>
      </c>
      <c r="J1712" s="10" t="n">
        <v>72625</v>
      </c>
      <c r="K1712" s="11" t="n">
        <v>323673</v>
      </c>
      <c r="L1712" s="12" t="n">
        <f aca="false">IF(COUNT(F1712,G1712)=2,F1712+G1712,"")</f>
        <v>1858</v>
      </c>
      <c r="M1712" s="12" t="n">
        <f aca="false">IF(COUNT(E1712,H1712)=2,E1712+H1712,"")</f>
        <v>1057</v>
      </c>
    </row>
    <row r="1713" customFormat="false" ht="15" hidden="false" customHeight="false" outlineLevel="0" collapsed="false">
      <c r="A1713" s="7" t="s">
        <v>2824</v>
      </c>
      <c r="B1713" s="7" t="s">
        <v>350</v>
      </c>
      <c r="C1713" s="8" t="s">
        <v>2906</v>
      </c>
      <c r="D1713" s="9" t="str">
        <f aca="false">A1713&amp;"|"&amp;B1713</f>
        <v>Nebraska|Lincoln County</v>
      </c>
      <c r="E1713" s="10" t="n">
        <v>867</v>
      </c>
      <c r="F1713" s="10" t="n">
        <v>1497</v>
      </c>
      <c r="G1713" s="10" t="n">
        <v>133</v>
      </c>
      <c r="H1713" s="10" t="n">
        <v>12</v>
      </c>
      <c r="I1713" s="10" t="n">
        <v>811</v>
      </c>
      <c r="J1713" s="10" t="n">
        <v>64342</v>
      </c>
      <c r="K1713" s="11" t="n">
        <v>34122</v>
      </c>
      <c r="L1713" s="12" t="n">
        <f aca="false">IF(COUNT(F1713,G1713)=2,F1713+G1713,"")</f>
        <v>1630</v>
      </c>
      <c r="M1713" s="12" t="n">
        <f aca="false">IF(COUNT(E1713,H1713)=2,E1713+H1713,"")</f>
        <v>879</v>
      </c>
    </row>
    <row r="1714" customFormat="false" ht="15" hidden="false" customHeight="false" outlineLevel="0" collapsed="false">
      <c r="A1714" s="7" t="s">
        <v>2824</v>
      </c>
      <c r="B1714" s="7" t="s">
        <v>354</v>
      </c>
      <c r="C1714" s="8" t="s">
        <v>2907</v>
      </c>
      <c r="D1714" s="9" t="str">
        <f aca="false">A1714&amp;"|"&amp;B1714</f>
        <v>Nebraska|Logan County</v>
      </c>
      <c r="E1714" s="10" t="n">
        <v>725</v>
      </c>
      <c r="F1714" s="10" t="n">
        <v>1493</v>
      </c>
      <c r="G1714" s="10" t="n">
        <v>111</v>
      </c>
      <c r="H1714" s="10" t="n">
        <v>12</v>
      </c>
      <c r="I1714" s="10" t="n">
        <v>811</v>
      </c>
      <c r="J1714" s="10" t="n">
        <v>71650</v>
      </c>
      <c r="K1714" s="11" t="n">
        <v>812</v>
      </c>
      <c r="L1714" s="12" t="n">
        <f aca="false">IF(COUNT(F1714,G1714)=2,F1714+G1714,"")</f>
        <v>1604</v>
      </c>
      <c r="M1714" s="12" t="n">
        <f aca="false">IF(COUNT(E1714,H1714)=2,E1714+H1714,"")</f>
        <v>737</v>
      </c>
    </row>
    <row r="1715" customFormat="false" ht="15" hidden="false" customHeight="false" outlineLevel="0" collapsed="false">
      <c r="A1715" s="7" t="s">
        <v>2824</v>
      </c>
      <c r="B1715" s="7" t="s">
        <v>2908</v>
      </c>
      <c r="C1715" s="8" t="s">
        <v>2909</v>
      </c>
      <c r="D1715" s="9" t="str">
        <f aca="false">A1715&amp;"|"&amp;B1715</f>
        <v>Nebraska|Loup County</v>
      </c>
      <c r="E1715" s="10" t="n">
        <v>650</v>
      </c>
      <c r="F1715" s="10" t="n">
        <v>1500</v>
      </c>
      <c r="G1715" s="10" t="n">
        <v>109</v>
      </c>
      <c r="H1715" s="10" t="n">
        <v>12</v>
      </c>
      <c r="I1715" s="10" t="n">
        <v>811</v>
      </c>
      <c r="J1715" s="10" t="n">
        <v>60156</v>
      </c>
      <c r="K1715" s="11" t="n">
        <v>564</v>
      </c>
      <c r="L1715" s="12" t="n">
        <f aca="false">IF(COUNT(F1715,G1715)=2,F1715+G1715,"")</f>
        <v>1609</v>
      </c>
      <c r="M1715" s="12" t="n">
        <f aca="false">IF(COUNT(E1715,H1715)=2,E1715+H1715,"")</f>
        <v>662</v>
      </c>
    </row>
    <row r="1716" customFormat="false" ht="15" hidden="false" customHeight="false" outlineLevel="0" collapsed="false">
      <c r="A1716" s="7" t="s">
        <v>2824</v>
      </c>
      <c r="B1716" s="7" t="s">
        <v>143</v>
      </c>
      <c r="C1716" s="8" t="s">
        <v>2910</v>
      </c>
      <c r="D1716" s="9" t="str">
        <f aca="false">A1716&amp;"|"&amp;B1716</f>
        <v>Nebraska|Madison County</v>
      </c>
      <c r="E1716" s="10" t="n">
        <v>851</v>
      </c>
      <c r="F1716" s="10" t="n">
        <v>1395</v>
      </c>
      <c r="G1716" s="10" t="n">
        <v>131</v>
      </c>
      <c r="H1716" s="10" t="n">
        <v>12</v>
      </c>
      <c r="I1716" s="10" t="n">
        <v>811</v>
      </c>
      <c r="J1716" s="10" t="n">
        <v>64637</v>
      </c>
      <c r="K1716" s="11" t="n">
        <v>35535</v>
      </c>
      <c r="L1716" s="12" t="n">
        <f aca="false">IF(COUNT(F1716,G1716)=2,F1716+G1716,"")</f>
        <v>1526</v>
      </c>
      <c r="M1716" s="12" t="n">
        <f aca="false">IF(COUNT(E1716,H1716)=2,E1716+H1716,"")</f>
        <v>863</v>
      </c>
    </row>
    <row r="1717" customFormat="false" ht="15" hidden="false" customHeight="false" outlineLevel="0" collapsed="false">
      <c r="A1717" s="7" t="s">
        <v>2824</v>
      </c>
      <c r="B1717" s="7" t="s">
        <v>1677</v>
      </c>
      <c r="C1717" s="8" t="s">
        <v>2911</v>
      </c>
      <c r="D1717" s="9" t="str">
        <f aca="false">A1717&amp;"|"&amp;B1717</f>
        <v>Nebraska|McPherson County</v>
      </c>
      <c r="E1717" s="10" t="n">
        <v>653</v>
      </c>
      <c r="F1717" s="10" t="n">
        <v>1705</v>
      </c>
      <c r="G1717" s="10" t="n">
        <v>109</v>
      </c>
      <c r="H1717" s="10" t="n">
        <v>12</v>
      </c>
      <c r="I1717" s="10" t="n">
        <v>811</v>
      </c>
      <c r="J1717" s="10" t="n">
        <v>61316</v>
      </c>
      <c r="K1717" s="11" t="n">
        <v>463</v>
      </c>
      <c r="L1717" s="12" t="n">
        <f aca="false">IF(COUNT(F1717,G1717)=2,F1717+G1717,"")</f>
        <v>1814</v>
      </c>
      <c r="M1717" s="12" t="n">
        <f aca="false">IF(COUNT(E1717,H1717)=2,E1717+H1717,"")</f>
        <v>665</v>
      </c>
    </row>
    <row r="1718" customFormat="false" ht="15" hidden="false" customHeight="false" outlineLevel="0" collapsed="false">
      <c r="A1718" s="7" t="s">
        <v>2824</v>
      </c>
      <c r="B1718" s="7" t="s">
        <v>2912</v>
      </c>
      <c r="C1718" s="8" t="s">
        <v>2913</v>
      </c>
      <c r="D1718" s="9" t="str">
        <f aca="false">A1718&amp;"|"&amp;B1718</f>
        <v>Nebraska|Merrick County</v>
      </c>
      <c r="E1718" s="10" t="n">
        <v>772</v>
      </c>
      <c r="F1718" s="10" t="n">
        <v>1246</v>
      </c>
      <c r="G1718" s="10" t="n">
        <v>119</v>
      </c>
      <c r="H1718" s="10" t="n">
        <v>12</v>
      </c>
      <c r="I1718" s="10" t="n">
        <v>811</v>
      </c>
      <c r="J1718" s="10" t="n">
        <v>62849</v>
      </c>
      <c r="K1718" s="11" t="n">
        <v>7696</v>
      </c>
      <c r="L1718" s="12" t="n">
        <f aca="false">IF(COUNT(F1718,G1718)=2,F1718+G1718,"")</f>
        <v>1365</v>
      </c>
      <c r="M1718" s="12" t="n">
        <f aca="false">IF(COUNT(E1718,H1718)=2,E1718+H1718,"")</f>
        <v>784</v>
      </c>
    </row>
    <row r="1719" customFormat="false" ht="15" hidden="false" customHeight="false" outlineLevel="0" collapsed="false">
      <c r="A1719" s="7" t="s">
        <v>2824</v>
      </c>
      <c r="B1719" s="7" t="s">
        <v>2914</v>
      </c>
      <c r="C1719" s="8" t="s">
        <v>2915</v>
      </c>
      <c r="D1719" s="9" t="str">
        <f aca="false">A1719&amp;"|"&amp;B1719</f>
        <v>Nebraska|Morrill County</v>
      </c>
      <c r="E1719" s="10" t="n">
        <v>744</v>
      </c>
      <c r="F1719" s="10" t="n">
        <v>1365</v>
      </c>
      <c r="G1719" s="10" t="n">
        <v>114</v>
      </c>
      <c r="H1719" s="10" t="n">
        <v>12</v>
      </c>
      <c r="I1719" s="10" t="n">
        <v>811</v>
      </c>
      <c r="J1719" s="10" t="n">
        <v>59773</v>
      </c>
      <c r="K1719" s="11" t="n">
        <v>4544</v>
      </c>
      <c r="L1719" s="12" t="n">
        <f aca="false">IF(COUNT(F1719,G1719)=2,F1719+G1719,"")</f>
        <v>1479</v>
      </c>
      <c r="M1719" s="12" t="n">
        <f aca="false">IF(COUNT(E1719,H1719)=2,E1719+H1719,"")</f>
        <v>756</v>
      </c>
    </row>
    <row r="1720" customFormat="false" ht="15" hidden="false" customHeight="false" outlineLevel="0" collapsed="false">
      <c r="A1720" s="7" t="s">
        <v>2824</v>
      </c>
      <c r="B1720" s="7" t="s">
        <v>2916</v>
      </c>
      <c r="C1720" s="8" t="s">
        <v>2917</v>
      </c>
      <c r="D1720" s="9" t="str">
        <f aca="false">A1720&amp;"|"&amp;B1720</f>
        <v>Nebraska|Nance County</v>
      </c>
      <c r="E1720" s="10" t="n">
        <v>776</v>
      </c>
      <c r="F1720" s="10" t="n">
        <v>1241</v>
      </c>
      <c r="G1720" s="10" t="n">
        <v>119</v>
      </c>
      <c r="H1720" s="10" t="n">
        <v>12</v>
      </c>
      <c r="I1720" s="10" t="n">
        <v>811</v>
      </c>
      <c r="J1720" s="10" t="n">
        <v>65438</v>
      </c>
      <c r="K1720" s="11" t="n">
        <v>3342</v>
      </c>
      <c r="L1720" s="12" t="n">
        <f aca="false">IF(COUNT(F1720,G1720)=2,F1720+G1720,"")</f>
        <v>1360</v>
      </c>
      <c r="M1720" s="12" t="n">
        <f aca="false">IF(COUNT(E1720,H1720)=2,E1720+H1720,"")</f>
        <v>788</v>
      </c>
    </row>
    <row r="1721" customFormat="false" ht="15" hidden="false" customHeight="false" outlineLevel="0" collapsed="false">
      <c r="A1721" s="7" t="s">
        <v>2824</v>
      </c>
      <c r="B1721" s="7" t="s">
        <v>1688</v>
      </c>
      <c r="C1721" s="8" t="s">
        <v>2918</v>
      </c>
      <c r="D1721" s="9" t="str">
        <f aca="false">A1721&amp;"|"&amp;B1721</f>
        <v>Nebraska|Nemaha County</v>
      </c>
      <c r="E1721" s="10" t="n">
        <v>727</v>
      </c>
      <c r="F1721" s="10" t="n">
        <v>1242</v>
      </c>
      <c r="G1721" s="10" t="n">
        <v>112</v>
      </c>
      <c r="H1721" s="10" t="n">
        <v>12</v>
      </c>
      <c r="I1721" s="10" t="n">
        <v>811</v>
      </c>
      <c r="J1721" s="10" t="n">
        <v>60132</v>
      </c>
      <c r="K1721" s="11" t="n">
        <v>7035</v>
      </c>
      <c r="L1721" s="12" t="n">
        <f aca="false">IF(COUNT(F1721,G1721)=2,F1721+G1721,"")</f>
        <v>1354</v>
      </c>
      <c r="M1721" s="12" t="n">
        <f aca="false">IF(COUNT(E1721,H1721)=2,E1721+H1721,"")</f>
        <v>739</v>
      </c>
    </row>
    <row r="1722" customFormat="false" ht="15" hidden="false" customHeight="false" outlineLevel="0" collapsed="false">
      <c r="A1722" s="7" t="s">
        <v>2824</v>
      </c>
      <c r="B1722" s="7" t="s">
        <v>2919</v>
      </c>
      <c r="C1722" s="8" t="s">
        <v>2920</v>
      </c>
      <c r="D1722" s="9" t="str">
        <f aca="false">A1722&amp;"|"&amp;B1722</f>
        <v>Nebraska|Nuckolls County</v>
      </c>
      <c r="E1722" s="10" t="n">
        <v>616</v>
      </c>
      <c r="F1722" s="10" t="n">
        <v>1083</v>
      </c>
      <c r="G1722" s="10" t="n">
        <v>109</v>
      </c>
      <c r="H1722" s="10" t="n">
        <v>12</v>
      </c>
      <c r="I1722" s="10" t="n">
        <v>811</v>
      </c>
      <c r="J1722" s="10" t="n">
        <v>70201</v>
      </c>
      <c r="K1722" s="11" t="n">
        <v>4089</v>
      </c>
      <c r="L1722" s="12" t="n">
        <f aca="false">IF(COUNT(F1722,G1722)=2,F1722+G1722,"")</f>
        <v>1192</v>
      </c>
      <c r="M1722" s="12" t="n">
        <f aca="false">IF(COUNT(E1722,H1722)=2,E1722+H1722,"")</f>
        <v>628</v>
      </c>
    </row>
    <row r="1723" customFormat="false" ht="15" hidden="false" customHeight="false" outlineLevel="0" collapsed="false">
      <c r="A1723" s="7" t="s">
        <v>2824</v>
      </c>
      <c r="B1723" s="7" t="s">
        <v>2921</v>
      </c>
      <c r="C1723" s="8" t="s">
        <v>2922</v>
      </c>
      <c r="D1723" s="9" t="str">
        <f aca="false">A1723&amp;"|"&amp;B1723</f>
        <v>Nebraska|Otoe County</v>
      </c>
      <c r="E1723" s="10" t="n">
        <v>905</v>
      </c>
      <c r="F1723" s="10" t="n">
        <v>1512</v>
      </c>
      <c r="G1723" s="10" t="n">
        <v>139</v>
      </c>
      <c r="H1723" s="10" t="n">
        <v>12</v>
      </c>
      <c r="I1723" s="10" t="n">
        <v>811</v>
      </c>
      <c r="J1723" s="10" t="n">
        <v>81430</v>
      </c>
      <c r="K1723" s="11" t="n">
        <v>16075</v>
      </c>
      <c r="L1723" s="12" t="n">
        <f aca="false">IF(COUNT(F1723,G1723)=2,F1723+G1723,"")</f>
        <v>1651</v>
      </c>
      <c r="M1723" s="12" t="n">
        <f aca="false">IF(COUNT(E1723,H1723)=2,E1723+H1723,"")</f>
        <v>917</v>
      </c>
    </row>
    <row r="1724" customFormat="false" ht="15" hidden="false" customHeight="false" outlineLevel="0" collapsed="false">
      <c r="A1724" s="7" t="s">
        <v>2824</v>
      </c>
      <c r="B1724" s="7" t="s">
        <v>1702</v>
      </c>
      <c r="C1724" s="8" t="s">
        <v>2923</v>
      </c>
      <c r="D1724" s="9" t="str">
        <f aca="false">A1724&amp;"|"&amp;B1724</f>
        <v>Nebraska|Pawnee County</v>
      </c>
      <c r="E1724" s="10" t="n">
        <v>616</v>
      </c>
      <c r="F1724" s="10" t="n">
        <v>1389</v>
      </c>
      <c r="G1724" s="10" t="n">
        <v>109</v>
      </c>
      <c r="H1724" s="10" t="n">
        <v>12</v>
      </c>
      <c r="I1724" s="10" t="n">
        <v>811</v>
      </c>
      <c r="J1724" s="10" t="n">
        <v>54926</v>
      </c>
      <c r="K1724" s="11" t="n">
        <v>2539</v>
      </c>
      <c r="L1724" s="12" t="n">
        <f aca="false">IF(COUNT(F1724,G1724)=2,F1724+G1724,"")</f>
        <v>1498</v>
      </c>
      <c r="M1724" s="12" t="n">
        <f aca="false">IF(COUNT(E1724,H1724)=2,E1724+H1724,"")</f>
        <v>628</v>
      </c>
    </row>
    <row r="1725" customFormat="false" ht="15" hidden="false" customHeight="false" outlineLevel="0" collapsed="false">
      <c r="A1725" s="7" t="s">
        <v>2824</v>
      </c>
      <c r="B1725" s="7" t="s">
        <v>2924</v>
      </c>
      <c r="C1725" s="8" t="s">
        <v>2925</v>
      </c>
      <c r="D1725" s="9" t="str">
        <f aca="false">A1725&amp;"|"&amp;B1725</f>
        <v>Nebraska|Perkins County</v>
      </c>
      <c r="E1725" s="10" t="n">
        <v>783</v>
      </c>
      <c r="F1725" s="10" t="n">
        <v>1189</v>
      </c>
      <c r="G1725" s="10" t="n">
        <v>120</v>
      </c>
      <c r="H1725" s="10" t="n">
        <v>12</v>
      </c>
      <c r="I1725" s="10" t="n">
        <v>811</v>
      </c>
      <c r="J1725" s="10" t="n">
        <v>67500</v>
      </c>
      <c r="K1725" s="11" t="n">
        <v>2835</v>
      </c>
      <c r="L1725" s="12" t="n">
        <f aca="false">IF(COUNT(F1725,G1725)=2,F1725+G1725,"")</f>
        <v>1309</v>
      </c>
      <c r="M1725" s="12" t="n">
        <f aca="false">IF(COUNT(E1725,H1725)=2,E1725+H1725,"")</f>
        <v>795</v>
      </c>
    </row>
    <row r="1726" customFormat="false" ht="15" hidden="false" customHeight="false" outlineLevel="0" collapsed="false">
      <c r="A1726" s="7" t="s">
        <v>2824</v>
      </c>
      <c r="B1726" s="7" t="s">
        <v>2681</v>
      </c>
      <c r="C1726" s="8" t="s">
        <v>2926</v>
      </c>
      <c r="D1726" s="9" t="str">
        <f aca="false">A1726&amp;"|"&amp;B1726</f>
        <v>Nebraska|Phelps County</v>
      </c>
      <c r="E1726" s="10" t="n">
        <v>724</v>
      </c>
      <c r="F1726" s="10" t="n">
        <v>1397</v>
      </c>
      <c r="G1726" s="10" t="n">
        <v>111</v>
      </c>
      <c r="H1726" s="10" t="n">
        <v>12</v>
      </c>
      <c r="I1726" s="10" t="n">
        <v>811</v>
      </c>
      <c r="J1726" s="10" t="n">
        <v>65988</v>
      </c>
      <c r="K1726" s="11" t="n">
        <v>8983</v>
      </c>
      <c r="L1726" s="12" t="n">
        <f aca="false">IF(COUNT(F1726,G1726)=2,F1726+G1726,"")</f>
        <v>1508</v>
      </c>
      <c r="M1726" s="12" t="n">
        <f aca="false">IF(COUNT(E1726,H1726)=2,E1726+H1726,"")</f>
        <v>736</v>
      </c>
    </row>
    <row r="1727" customFormat="false" ht="15" hidden="false" customHeight="false" outlineLevel="0" collapsed="false">
      <c r="A1727" s="7" t="s">
        <v>2824</v>
      </c>
      <c r="B1727" s="7" t="s">
        <v>982</v>
      </c>
      <c r="C1727" s="8" t="s">
        <v>2927</v>
      </c>
      <c r="D1727" s="9" t="str">
        <f aca="false">A1727&amp;"|"&amp;B1727</f>
        <v>Nebraska|Pierce County</v>
      </c>
      <c r="E1727" s="10" t="n">
        <v>850</v>
      </c>
      <c r="F1727" s="10" t="n">
        <v>1461</v>
      </c>
      <c r="G1727" s="10" t="n">
        <v>131</v>
      </c>
      <c r="H1727" s="10" t="n">
        <v>12</v>
      </c>
      <c r="I1727" s="10" t="n">
        <v>811</v>
      </c>
      <c r="J1727" s="10" t="n">
        <v>75938</v>
      </c>
      <c r="K1727" s="11" t="n">
        <v>7312</v>
      </c>
      <c r="L1727" s="12" t="n">
        <f aca="false">IF(COUNT(F1727,G1727)=2,F1727+G1727,"")</f>
        <v>1592</v>
      </c>
      <c r="M1727" s="12" t="n">
        <f aca="false">IF(COUNT(E1727,H1727)=2,E1727+H1727,"")</f>
        <v>862</v>
      </c>
    </row>
    <row r="1728" customFormat="false" ht="15" hidden="false" customHeight="false" outlineLevel="0" collapsed="false">
      <c r="A1728" s="7" t="s">
        <v>2824</v>
      </c>
      <c r="B1728" s="7" t="s">
        <v>2684</v>
      </c>
      <c r="C1728" s="8" t="s">
        <v>2928</v>
      </c>
      <c r="D1728" s="9" t="str">
        <f aca="false">A1728&amp;"|"&amp;B1728</f>
        <v>Nebraska|Platte County</v>
      </c>
      <c r="E1728" s="10" t="n">
        <v>867</v>
      </c>
      <c r="F1728" s="10" t="n">
        <v>1498</v>
      </c>
      <c r="G1728" s="10" t="n">
        <v>133</v>
      </c>
      <c r="H1728" s="10" t="n">
        <v>12</v>
      </c>
      <c r="I1728" s="10" t="n">
        <v>811</v>
      </c>
      <c r="J1728" s="10" t="n">
        <v>72335</v>
      </c>
      <c r="K1728" s="11" t="n">
        <v>34358</v>
      </c>
      <c r="L1728" s="12" t="n">
        <f aca="false">IF(COUNT(F1728,G1728)=2,F1728+G1728,"")</f>
        <v>1631</v>
      </c>
      <c r="M1728" s="12" t="n">
        <f aca="false">IF(COUNT(E1728,H1728)=2,E1728+H1728,"")</f>
        <v>879</v>
      </c>
    </row>
    <row r="1729" customFormat="false" ht="15" hidden="false" customHeight="false" outlineLevel="0" collapsed="false">
      <c r="A1729" s="7" t="s">
        <v>2824</v>
      </c>
      <c r="B1729" s="7" t="s">
        <v>378</v>
      </c>
      <c r="C1729" s="8" t="s">
        <v>2929</v>
      </c>
      <c r="D1729" s="9" t="str">
        <f aca="false">A1729&amp;"|"&amp;B1729</f>
        <v>Nebraska|Polk County</v>
      </c>
      <c r="E1729" s="10" t="n">
        <v>692</v>
      </c>
      <c r="F1729" s="10" t="n">
        <v>1368</v>
      </c>
      <c r="G1729" s="10" t="n">
        <v>109</v>
      </c>
      <c r="H1729" s="10" t="n">
        <v>12</v>
      </c>
      <c r="I1729" s="10" t="n">
        <v>811</v>
      </c>
      <c r="J1729" s="10" t="n">
        <v>71771</v>
      </c>
      <c r="K1729" s="11" t="n">
        <v>5209</v>
      </c>
      <c r="L1729" s="12" t="n">
        <f aca="false">IF(COUNT(F1729,G1729)=2,F1729+G1729,"")</f>
        <v>1477</v>
      </c>
      <c r="M1729" s="12" t="n">
        <f aca="false">IF(COUNT(E1729,H1729)=2,E1729+H1729,"")</f>
        <v>704</v>
      </c>
    </row>
    <row r="1730" customFormat="false" ht="15" hidden="false" customHeight="false" outlineLevel="0" collapsed="false">
      <c r="A1730" s="7" t="s">
        <v>2824</v>
      </c>
      <c r="B1730" s="7" t="s">
        <v>2930</v>
      </c>
      <c r="C1730" s="8" t="s">
        <v>2931</v>
      </c>
      <c r="D1730" s="9" t="str">
        <f aca="false">A1730&amp;"|"&amp;B1730</f>
        <v>Nebraska|Red Willow County</v>
      </c>
      <c r="E1730" s="10" t="n">
        <v>778</v>
      </c>
      <c r="F1730" s="10" t="n">
        <v>1292</v>
      </c>
      <c r="G1730" s="10" t="n">
        <v>119</v>
      </c>
      <c r="H1730" s="10" t="n">
        <v>12</v>
      </c>
      <c r="I1730" s="10" t="n">
        <v>811</v>
      </c>
      <c r="J1730" s="10" t="n">
        <v>60000</v>
      </c>
      <c r="K1730" s="11" t="n">
        <v>10611</v>
      </c>
      <c r="L1730" s="12" t="n">
        <f aca="false">IF(COUNT(F1730,G1730)=2,F1730+G1730,"")</f>
        <v>1411</v>
      </c>
      <c r="M1730" s="12" t="n">
        <f aca="false">IF(COUNT(E1730,H1730)=2,E1730+H1730,"")</f>
        <v>790</v>
      </c>
    </row>
    <row r="1731" customFormat="false" ht="15" hidden="false" customHeight="false" outlineLevel="0" collapsed="false">
      <c r="A1731" s="7" t="s">
        <v>2824</v>
      </c>
      <c r="B1731" s="7" t="s">
        <v>2932</v>
      </c>
      <c r="C1731" s="8" t="s">
        <v>2933</v>
      </c>
      <c r="D1731" s="9" t="str">
        <f aca="false">A1731&amp;"|"&amp;B1731</f>
        <v>Nebraska|Richardson County</v>
      </c>
      <c r="E1731" s="10" t="n">
        <v>692</v>
      </c>
      <c r="F1731" s="10" t="n">
        <v>1054</v>
      </c>
      <c r="G1731" s="10" t="n">
        <v>109</v>
      </c>
      <c r="H1731" s="10" t="n">
        <v>12</v>
      </c>
      <c r="I1731" s="10" t="n">
        <v>811</v>
      </c>
      <c r="J1731" s="10" t="n">
        <v>55578</v>
      </c>
      <c r="K1731" s="11" t="n">
        <v>7797</v>
      </c>
      <c r="L1731" s="12" t="n">
        <f aca="false">IF(COUNT(F1731,G1731)=2,F1731+G1731,"")</f>
        <v>1163</v>
      </c>
      <c r="M1731" s="12" t="n">
        <f aca="false">IF(COUNT(E1731,H1731)=2,E1731+H1731,"")</f>
        <v>704</v>
      </c>
    </row>
    <row r="1732" customFormat="false" ht="15" hidden="false" customHeight="false" outlineLevel="0" collapsed="false">
      <c r="A1732" s="7" t="s">
        <v>2824</v>
      </c>
      <c r="B1732" s="7" t="s">
        <v>2418</v>
      </c>
      <c r="C1732" s="8" t="s">
        <v>2934</v>
      </c>
      <c r="D1732" s="9" t="str">
        <f aca="false">A1732&amp;"|"&amp;B1732</f>
        <v>Nebraska|Rock County</v>
      </c>
      <c r="E1732" s="10" t="n">
        <v>608</v>
      </c>
      <c r="F1732" s="10" t="n">
        <v>1136</v>
      </c>
      <c r="G1732" s="10" t="n">
        <v>109</v>
      </c>
      <c r="H1732" s="10" t="n">
        <v>12</v>
      </c>
      <c r="I1732" s="10" t="n">
        <v>811</v>
      </c>
      <c r="J1732" s="10" t="n">
        <v>57500</v>
      </c>
      <c r="K1732" s="11" t="n">
        <v>1335</v>
      </c>
      <c r="L1732" s="12" t="n">
        <f aca="false">IF(COUNT(F1732,G1732)=2,F1732+G1732,"")</f>
        <v>1245</v>
      </c>
      <c r="M1732" s="12" t="n">
        <f aca="false">IF(COUNT(E1732,H1732)=2,E1732+H1732,"")</f>
        <v>620</v>
      </c>
    </row>
    <row r="1733" customFormat="false" ht="15" hidden="false" customHeight="false" outlineLevel="0" collapsed="false">
      <c r="A1733" s="7" t="s">
        <v>2824</v>
      </c>
      <c r="B1733" s="7" t="s">
        <v>387</v>
      </c>
      <c r="C1733" s="8" t="s">
        <v>2935</v>
      </c>
      <c r="D1733" s="9" t="str">
        <f aca="false">A1733&amp;"|"&amp;B1733</f>
        <v>Nebraska|Saline County</v>
      </c>
      <c r="E1733" s="10" t="n">
        <v>833</v>
      </c>
      <c r="F1733" s="10" t="n">
        <v>1633</v>
      </c>
      <c r="G1733" s="10" t="n">
        <v>128</v>
      </c>
      <c r="H1733" s="10" t="n">
        <v>12</v>
      </c>
      <c r="I1733" s="10" t="n">
        <v>811</v>
      </c>
      <c r="J1733" s="10" t="n">
        <v>77027</v>
      </c>
      <c r="K1733" s="11" t="n">
        <v>14642</v>
      </c>
      <c r="L1733" s="12" t="n">
        <f aca="false">IF(COUNT(F1733,G1733)=2,F1733+G1733,"")</f>
        <v>1761</v>
      </c>
      <c r="M1733" s="12" t="n">
        <f aca="false">IF(COUNT(E1733,H1733)=2,E1733+H1733,"")</f>
        <v>845</v>
      </c>
    </row>
    <row r="1734" customFormat="false" ht="15" hidden="false" customHeight="false" outlineLevel="0" collapsed="false">
      <c r="A1734" s="7" t="s">
        <v>2824</v>
      </c>
      <c r="B1734" s="7" t="s">
        <v>2936</v>
      </c>
      <c r="C1734" s="8" t="s">
        <v>2937</v>
      </c>
      <c r="D1734" s="9" t="str">
        <f aca="false">A1734&amp;"|"&amp;B1734</f>
        <v>Nebraska|Sarpy County</v>
      </c>
      <c r="E1734" s="10" t="n">
        <v>1284</v>
      </c>
      <c r="F1734" s="10" t="n">
        <v>1990</v>
      </c>
      <c r="G1734" s="10" t="n">
        <v>197</v>
      </c>
      <c r="H1734" s="10" t="n">
        <v>12</v>
      </c>
      <c r="I1734" s="10" t="n">
        <v>1056</v>
      </c>
      <c r="J1734" s="10" t="n">
        <v>101402</v>
      </c>
      <c r="K1734" s="11" t="n">
        <v>194051</v>
      </c>
      <c r="L1734" s="12" t="n">
        <f aca="false">IF(COUNT(F1734,G1734)=2,F1734+G1734,"")</f>
        <v>2187</v>
      </c>
      <c r="M1734" s="12" t="n">
        <f aca="false">IF(COUNT(E1734,H1734)=2,E1734+H1734,"")</f>
        <v>1296</v>
      </c>
    </row>
    <row r="1735" customFormat="false" ht="15" hidden="false" customHeight="false" outlineLevel="0" collapsed="false">
      <c r="A1735" s="7" t="s">
        <v>2824</v>
      </c>
      <c r="B1735" s="7" t="s">
        <v>2938</v>
      </c>
      <c r="C1735" s="8" t="s">
        <v>2939</v>
      </c>
      <c r="D1735" s="9" t="str">
        <f aca="false">A1735&amp;"|"&amp;B1735</f>
        <v>Nebraska|Saunders County</v>
      </c>
      <c r="E1735" s="10" t="n">
        <v>930</v>
      </c>
      <c r="F1735" s="10" t="n">
        <v>1678</v>
      </c>
      <c r="G1735" s="10" t="n">
        <v>143</v>
      </c>
      <c r="H1735" s="10" t="n">
        <v>12</v>
      </c>
      <c r="I1735" s="10" t="n">
        <v>811</v>
      </c>
      <c r="J1735" s="10" t="n">
        <v>89395</v>
      </c>
      <c r="K1735" s="11" t="n">
        <v>22761</v>
      </c>
      <c r="L1735" s="12" t="n">
        <f aca="false">IF(COUNT(F1735,G1735)=2,F1735+G1735,"")</f>
        <v>1821</v>
      </c>
      <c r="M1735" s="12" t="n">
        <f aca="false">IF(COUNT(E1735,H1735)=2,E1735+H1735,"")</f>
        <v>942</v>
      </c>
    </row>
    <row r="1736" customFormat="false" ht="15" hidden="false" customHeight="false" outlineLevel="0" collapsed="false">
      <c r="A1736" s="7" t="s">
        <v>2824</v>
      </c>
      <c r="B1736" s="7" t="s">
        <v>2940</v>
      </c>
      <c r="C1736" s="8" t="s">
        <v>2941</v>
      </c>
      <c r="D1736" s="9" t="str">
        <f aca="false">A1736&amp;"|"&amp;B1736</f>
        <v>Nebraska|Scotts Bluff County</v>
      </c>
      <c r="E1736" s="10" t="n">
        <v>889</v>
      </c>
      <c r="F1736" s="10" t="n">
        <v>1489</v>
      </c>
      <c r="G1736" s="10" t="n">
        <v>136</v>
      </c>
      <c r="H1736" s="10" t="n">
        <v>12</v>
      </c>
      <c r="I1736" s="10" t="n">
        <v>811</v>
      </c>
      <c r="J1736" s="10" t="n">
        <v>60960</v>
      </c>
      <c r="K1736" s="11" t="n">
        <v>35937</v>
      </c>
      <c r="L1736" s="12" t="n">
        <f aca="false">IF(COUNT(F1736,G1736)=2,F1736+G1736,"")</f>
        <v>1625</v>
      </c>
      <c r="M1736" s="12" t="n">
        <f aca="false">IF(COUNT(E1736,H1736)=2,E1736+H1736,"")</f>
        <v>901</v>
      </c>
    </row>
    <row r="1737" customFormat="false" ht="15" hidden="false" customHeight="false" outlineLevel="0" collapsed="false">
      <c r="A1737" s="7" t="s">
        <v>2824</v>
      </c>
      <c r="B1737" s="7" t="s">
        <v>1726</v>
      </c>
      <c r="C1737" s="8" t="s">
        <v>2942</v>
      </c>
      <c r="D1737" s="9" t="str">
        <f aca="false">A1737&amp;"|"&amp;B1737</f>
        <v>Nebraska|Seward County</v>
      </c>
      <c r="E1737" s="10" t="n">
        <v>969</v>
      </c>
      <c r="F1737" s="10" t="n">
        <v>1580</v>
      </c>
      <c r="G1737" s="10" t="n">
        <v>149</v>
      </c>
      <c r="H1737" s="10" t="n">
        <v>12</v>
      </c>
      <c r="I1737" s="10" t="n">
        <v>811</v>
      </c>
      <c r="J1737" s="10" t="n">
        <v>81122</v>
      </c>
      <c r="K1737" s="11" t="n">
        <v>17636</v>
      </c>
      <c r="L1737" s="12" t="n">
        <f aca="false">IF(COUNT(F1737,G1737)=2,F1737+G1737,"")</f>
        <v>1729</v>
      </c>
      <c r="M1737" s="12" t="n">
        <f aca="false">IF(COUNT(E1737,H1737)=2,E1737+H1737,"")</f>
        <v>981</v>
      </c>
    </row>
    <row r="1738" customFormat="false" ht="15" hidden="false" customHeight="false" outlineLevel="0" collapsed="false">
      <c r="A1738" s="7" t="s">
        <v>2824</v>
      </c>
      <c r="B1738" s="7" t="s">
        <v>1730</v>
      </c>
      <c r="C1738" s="8" t="s">
        <v>2943</v>
      </c>
      <c r="D1738" s="9" t="str">
        <f aca="false">A1738&amp;"|"&amp;B1738</f>
        <v>Nebraska|Sheridan County</v>
      </c>
      <c r="E1738" s="10" t="n">
        <v>771</v>
      </c>
      <c r="F1738" s="10" t="n">
        <v>1279</v>
      </c>
      <c r="G1738" s="10" t="n">
        <v>118</v>
      </c>
      <c r="H1738" s="10" t="n">
        <v>12</v>
      </c>
      <c r="I1738" s="10" t="n">
        <v>811</v>
      </c>
      <c r="J1738" s="10" t="n">
        <v>56900</v>
      </c>
      <c r="K1738" s="11" t="n">
        <v>5058</v>
      </c>
      <c r="L1738" s="12" t="n">
        <f aca="false">IF(COUNT(F1738,G1738)=2,F1738+G1738,"")</f>
        <v>1397</v>
      </c>
      <c r="M1738" s="12" t="n">
        <f aca="false">IF(COUNT(E1738,H1738)=2,E1738+H1738,"")</f>
        <v>783</v>
      </c>
    </row>
    <row r="1739" customFormat="false" ht="15" hidden="false" customHeight="false" outlineLevel="0" collapsed="false">
      <c r="A1739" s="7" t="s">
        <v>2824</v>
      </c>
      <c r="B1739" s="7" t="s">
        <v>1732</v>
      </c>
      <c r="C1739" s="8" t="s">
        <v>2944</v>
      </c>
      <c r="D1739" s="9" t="str">
        <f aca="false">A1739&amp;"|"&amp;B1739</f>
        <v>Nebraska|Sherman County</v>
      </c>
      <c r="E1739" s="10" t="n">
        <v>866</v>
      </c>
      <c r="F1739" s="10" t="n">
        <v>1181</v>
      </c>
      <c r="G1739" s="10" t="n">
        <v>133</v>
      </c>
      <c r="H1739" s="10" t="n">
        <v>12</v>
      </c>
      <c r="I1739" s="10" t="n">
        <v>811</v>
      </c>
      <c r="J1739" s="10" t="n">
        <v>61935</v>
      </c>
      <c r="K1739" s="11" t="n">
        <v>2974</v>
      </c>
      <c r="L1739" s="12" t="n">
        <f aca="false">IF(COUNT(F1739,G1739)=2,F1739+G1739,"")</f>
        <v>1314</v>
      </c>
      <c r="M1739" s="12" t="n">
        <f aca="false">IF(COUNT(E1739,H1739)=2,E1739+H1739,"")</f>
        <v>878</v>
      </c>
    </row>
    <row r="1740" customFormat="false" ht="15" hidden="false" customHeight="false" outlineLevel="0" collapsed="false">
      <c r="A1740" s="7" t="s">
        <v>2824</v>
      </c>
      <c r="B1740" s="7" t="s">
        <v>1564</v>
      </c>
      <c r="C1740" s="8" t="s">
        <v>2945</v>
      </c>
      <c r="D1740" s="9" t="str">
        <f aca="false">A1740&amp;"|"&amp;B1740</f>
        <v>Nebraska|Sioux County</v>
      </c>
      <c r="E1740" s="10" t="n">
        <v>743</v>
      </c>
      <c r="F1740" s="10" t="n">
        <v>1523</v>
      </c>
      <c r="G1740" s="10" t="n">
        <v>114</v>
      </c>
      <c r="H1740" s="10" t="n">
        <v>12</v>
      </c>
      <c r="I1740" s="10" t="n">
        <v>811</v>
      </c>
      <c r="J1740" s="10" t="n">
        <v>54076</v>
      </c>
      <c r="K1740" s="11" t="n">
        <v>1197</v>
      </c>
      <c r="L1740" s="12" t="n">
        <f aca="false">IF(COUNT(F1740,G1740)=2,F1740+G1740,"")</f>
        <v>1637</v>
      </c>
      <c r="M1740" s="12" t="n">
        <f aca="false">IF(COUNT(E1740,H1740)=2,E1740+H1740,"")</f>
        <v>755</v>
      </c>
    </row>
    <row r="1741" customFormat="false" ht="15" hidden="false" customHeight="false" outlineLevel="0" collapsed="false">
      <c r="A1741" s="7" t="s">
        <v>2824</v>
      </c>
      <c r="B1741" s="7" t="s">
        <v>1738</v>
      </c>
      <c r="C1741" s="8" t="s">
        <v>2946</v>
      </c>
      <c r="D1741" s="9" t="str">
        <f aca="false">A1741&amp;"|"&amp;B1741</f>
        <v>Nebraska|Stanton County</v>
      </c>
      <c r="E1741" s="10" t="n">
        <v>817</v>
      </c>
      <c r="F1741" s="10" t="n">
        <v>1375</v>
      </c>
      <c r="G1741" s="10" t="n">
        <v>125</v>
      </c>
      <c r="H1741" s="10" t="n">
        <v>12</v>
      </c>
      <c r="I1741" s="10" t="n">
        <v>811</v>
      </c>
      <c r="J1741" s="10" t="n">
        <v>78275</v>
      </c>
      <c r="K1741" s="11" t="n">
        <v>5835</v>
      </c>
      <c r="L1741" s="12" t="n">
        <f aca="false">IF(COUNT(F1741,G1741)=2,F1741+G1741,"")</f>
        <v>1500</v>
      </c>
      <c r="M1741" s="12" t="n">
        <f aca="false">IF(COUNT(E1741,H1741)=2,E1741+H1741,"")</f>
        <v>829</v>
      </c>
    </row>
    <row r="1742" customFormat="false" ht="15" hidden="false" customHeight="false" outlineLevel="0" collapsed="false">
      <c r="A1742" s="7" t="s">
        <v>2824</v>
      </c>
      <c r="B1742" s="7" t="s">
        <v>2947</v>
      </c>
      <c r="C1742" s="8" t="s">
        <v>2948</v>
      </c>
      <c r="D1742" s="9" t="str">
        <f aca="false">A1742&amp;"|"&amp;B1742</f>
        <v>Nebraska|Thayer County</v>
      </c>
      <c r="E1742" s="10" t="n">
        <v>738</v>
      </c>
      <c r="F1742" s="10" t="n">
        <v>1171</v>
      </c>
      <c r="G1742" s="10" t="n">
        <v>113</v>
      </c>
      <c r="H1742" s="10" t="n">
        <v>12</v>
      </c>
      <c r="I1742" s="10" t="n">
        <v>811</v>
      </c>
      <c r="J1742" s="10" t="n">
        <v>63095</v>
      </c>
      <c r="K1742" s="11" t="n">
        <v>4938</v>
      </c>
      <c r="L1742" s="12" t="n">
        <f aca="false">IF(COUNT(F1742,G1742)=2,F1742+G1742,"")</f>
        <v>1284</v>
      </c>
      <c r="M1742" s="12" t="n">
        <f aca="false">IF(COUNT(E1742,H1742)=2,E1742+H1742,"")</f>
        <v>750</v>
      </c>
    </row>
    <row r="1743" customFormat="false" ht="15" hidden="false" customHeight="false" outlineLevel="0" collapsed="false">
      <c r="A1743" s="7" t="s">
        <v>2824</v>
      </c>
      <c r="B1743" s="7" t="s">
        <v>1020</v>
      </c>
      <c r="C1743" s="8" t="s">
        <v>2949</v>
      </c>
      <c r="D1743" s="9" t="str">
        <f aca="false">A1743&amp;"|"&amp;B1743</f>
        <v>Nebraska|Thomas County</v>
      </c>
      <c r="E1743" s="10" t="n">
        <v>685</v>
      </c>
      <c r="F1743" s="10" t="n">
        <v>992</v>
      </c>
      <c r="G1743" s="10" t="n">
        <v>109</v>
      </c>
      <c r="H1743" s="10" t="n">
        <v>12</v>
      </c>
      <c r="I1743" s="10" t="n">
        <v>811</v>
      </c>
      <c r="J1743" s="10" t="n">
        <v>72708</v>
      </c>
      <c r="K1743" s="11" t="n">
        <v>626</v>
      </c>
      <c r="L1743" s="12" t="n">
        <f aca="false">IF(COUNT(F1743,G1743)=2,F1743+G1743,"")</f>
        <v>1101</v>
      </c>
      <c r="M1743" s="12" t="n">
        <f aca="false">IF(COUNT(E1743,H1743)=2,E1743+H1743,"")</f>
        <v>697</v>
      </c>
    </row>
    <row r="1744" customFormat="false" ht="15" hidden="false" customHeight="false" outlineLevel="0" collapsed="false">
      <c r="A1744" s="7" t="s">
        <v>2824</v>
      </c>
      <c r="B1744" s="7" t="s">
        <v>2950</v>
      </c>
      <c r="C1744" s="8" t="s">
        <v>2951</v>
      </c>
      <c r="D1744" s="9" t="str">
        <f aca="false">A1744&amp;"|"&amp;B1744</f>
        <v>Nebraska|Thurston County</v>
      </c>
      <c r="E1744" s="10" t="n">
        <v>698</v>
      </c>
      <c r="F1744" s="10" t="n">
        <v>1287</v>
      </c>
      <c r="G1744" s="10" t="n">
        <v>109</v>
      </c>
      <c r="H1744" s="10" t="n">
        <v>12</v>
      </c>
      <c r="I1744" s="10" t="n">
        <v>811</v>
      </c>
      <c r="J1744" s="10" t="n">
        <v>64838</v>
      </c>
      <c r="K1744" s="11" t="n">
        <v>6666</v>
      </c>
      <c r="L1744" s="12" t="n">
        <f aca="false">IF(COUNT(F1744,G1744)=2,F1744+G1744,"")</f>
        <v>1396</v>
      </c>
      <c r="M1744" s="12" t="n">
        <f aca="false">IF(COUNT(E1744,H1744)=2,E1744+H1744,"")</f>
        <v>710</v>
      </c>
    </row>
    <row r="1745" customFormat="false" ht="15" hidden="false" customHeight="false" outlineLevel="0" collapsed="false">
      <c r="A1745" s="7" t="s">
        <v>2824</v>
      </c>
      <c r="B1745" s="7" t="s">
        <v>1148</v>
      </c>
      <c r="C1745" s="8" t="s">
        <v>2952</v>
      </c>
      <c r="D1745" s="9" t="str">
        <f aca="false">A1745&amp;"|"&amp;B1745</f>
        <v>Nebraska|Valley County</v>
      </c>
      <c r="E1745" s="10" t="n">
        <v>616</v>
      </c>
      <c r="F1745" s="10" t="n">
        <v>1171</v>
      </c>
      <c r="G1745" s="10" t="n">
        <v>109</v>
      </c>
      <c r="H1745" s="10" t="n">
        <v>12</v>
      </c>
      <c r="I1745" s="10" t="n">
        <v>811</v>
      </c>
      <c r="J1745" s="10" t="n">
        <v>58902</v>
      </c>
      <c r="K1745" s="11" t="n">
        <v>4094</v>
      </c>
      <c r="L1745" s="12" t="n">
        <f aca="false">IF(COUNT(F1745,G1745)=2,F1745+G1745,"")</f>
        <v>1280</v>
      </c>
      <c r="M1745" s="12" t="n">
        <f aca="false">IF(COUNT(E1745,H1745)=2,E1745+H1745,"")</f>
        <v>628</v>
      </c>
    </row>
    <row r="1746" customFormat="false" ht="15" hidden="false" customHeight="false" outlineLevel="0" collapsed="false">
      <c r="A1746" s="7" t="s">
        <v>2824</v>
      </c>
      <c r="B1746" s="7" t="s">
        <v>183</v>
      </c>
      <c r="C1746" s="8" t="s">
        <v>2953</v>
      </c>
      <c r="D1746" s="9" t="str">
        <f aca="false">A1746&amp;"|"&amp;B1746</f>
        <v>Nebraska|Washington County</v>
      </c>
      <c r="E1746" s="10" t="n">
        <v>958</v>
      </c>
      <c r="F1746" s="10" t="n">
        <v>1839</v>
      </c>
      <c r="G1746" s="10" t="n">
        <v>147</v>
      </c>
      <c r="H1746" s="10" t="n">
        <v>12</v>
      </c>
      <c r="I1746" s="10" t="n">
        <v>811</v>
      </c>
      <c r="J1746" s="10" t="n">
        <v>90188</v>
      </c>
      <c r="K1746" s="11" t="n">
        <v>20989</v>
      </c>
      <c r="L1746" s="12" t="n">
        <f aca="false">IF(COUNT(F1746,G1746)=2,F1746+G1746,"")</f>
        <v>1986</v>
      </c>
      <c r="M1746" s="12" t="n">
        <f aca="false">IF(COUNT(E1746,H1746)=2,E1746+H1746,"")</f>
        <v>970</v>
      </c>
    </row>
    <row r="1747" customFormat="false" ht="15" hidden="false" customHeight="false" outlineLevel="0" collapsed="false">
      <c r="A1747" s="7" t="s">
        <v>2824</v>
      </c>
      <c r="B1747" s="7" t="s">
        <v>1046</v>
      </c>
      <c r="C1747" s="8" t="s">
        <v>2954</v>
      </c>
      <c r="D1747" s="9" t="str">
        <f aca="false">A1747&amp;"|"&amp;B1747</f>
        <v>Nebraska|Wayne County</v>
      </c>
      <c r="E1747" s="10" t="n">
        <v>732</v>
      </c>
      <c r="F1747" s="10" t="n">
        <v>1366</v>
      </c>
      <c r="G1747" s="10" t="n">
        <v>112</v>
      </c>
      <c r="H1747" s="10" t="n">
        <v>12</v>
      </c>
      <c r="I1747" s="10" t="n">
        <v>811</v>
      </c>
      <c r="J1747" s="10" t="n">
        <v>67687</v>
      </c>
      <c r="K1747" s="11" t="n">
        <v>9786</v>
      </c>
      <c r="L1747" s="12" t="n">
        <f aca="false">IF(COUNT(F1747,G1747)=2,F1747+G1747,"")</f>
        <v>1478</v>
      </c>
      <c r="M1747" s="12" t="n">
        <f aca="false">IF(COUNT(E1747,H1747)=2,E1747+H1747,"")</f>
        <v>744</v>
      </c>
    </row>
    <row r="1748" customFormat="false" ht="15" hidden="false" customHeight="false" outlineLevel="0" collapsed="false">
      <c r="A1748" s="7" t="s">
        <v>2824</v>
      </c>
      <c r="B1748" s="7" t="s">
        <v>1048</v>
      </c>
      <c r="C1748" s="8" t="s">
        <v>2955</v>
      </c>
      <c r="D1748" s="9" t="str">
        <f aca="false">A1748&amp;"|"&amp;B1748</f>
        <v>Nebraska|Webster County</v>
      </c>
      <c r="E1748" s="10" t="n">
        <v>673</v>
      </c>
      <c r="F1748" s="10" t="n">
        <v>1174</v>
      </c>
      <c r="G1748" s="10" t="n">
        <v>109</v>
      </c>
      <c r="H1748" s="10" t="n">
        <v>12</v>
      </c>
      <c r="I1748" s="10" t="n">
        <v>811</v>
      </c>
      <c r="J1748" s="10" t="n">
        <v>65197</v>
      </c>
      <c r="K1748" s="11" t="n">
        <v>3385</v>
      </c>
      <c r="L1748" s="12" t="n">
        <f aca="false">IF(COUNT(F1748,G1748)=2,F1748+G1748,"")</f>
        <v>1283</v>
      </c>
      <c r="M1748" s="12" t="n">
        <f aca="false">IF(COUNT(E1748,H1748)=2,E1748+H1748,"")</f>
        <v>685</v>
      </c>
    </row>
    <row r="1749" customFormat="false" ht="15" hidden="false" customHeight="false" outlineLevel="0" collapsed="false">
      <c r="A1749" s="7" t="s">
        <v>2824</v>
      </c>
      <c r="B1749" s="7" t="s">
        <v>1050</v>
      </c>
      <c r="C1749" s="8" t="s">
        <v>2956</v>
      </c>
      <c r="D1749" s="9" t="str">
        <f aca="false">A1749&amp;"|"&amp;B1749</f>
        <v>Nebraska|Wheeler County</v>
      </c>
      <c r="E1749" s="10" t="n">
        <v>525</v>
      </c>
      <c r="F1749" s="10" t="n">
        <v>1938</v>
      </c>
      <c r="G1749" s="10" t="n">
        <v>109</v>
      </c>
      <c r="H1749" s="10" t="n">
        <v>12</v>
      </c>
      <c r="I1749" s="10" t="n">
        <v>811</v>
      </c>
      <c r="J1749" s="10" t="n">
        <v>55893</v>
      </c>
      <c r="K1749" s="11" t="n">
        <v>785</v>
      </c>
      <c r="L1749" s="12" t="n">
        <f aca="false">IF(COUNT(F1749,G1749)=2,F1749+G1749,"")</f>
        <v>2047</v>
      </c>
      <c r="M1749" s="12" t="n">
        <f aca="false">IF(COUNT(E1749,H1749)=2,E1749+H1749,"")</f>
        <v>537</v>
      </c>
    </row>
    <row r="1750" customFormat="false" ht="15" hidden="false" customHeight="false" outlineLevel="0" collapsed="false">
      <c r="A1750" s="7" t="s">
        <v>2824</v>
      </c>
      <c r="B1750" s="7" t="s">
        <v>2090</v>
      </c>
      <c r="C1750" s="8" t="s">
        <v>2957</v>
      </c>
      <c r="D1750" s="9" t="str">
        <f aca="false">A1750&amp;"|"&amp;B1750</f>
        <v>Nebraska|York County</v>
      </c>
      <c r="E1750" s="10" t="n">
        <v>885</v>
      </c>
      <c r="F1750" s="10" t="n">
        <v>1385</v>
      </c>
      <c r="G1750" s="10" t="n">
        <v>136</v>
      </c>
      <c r="H1750" s="10" t="n">
        <v>12</v>
      </c>
      <c r="I1750" s="10" t="n">
        <v>811</v>
      </c>
      <c r="J1750" s="10" t="n">
        <v>74058</v>
      </c>
      <c r="K1750" s="11" t="n">
        <v>14231</v>
      </c>
      <c r="L1750" s="12" t="n">
        <f aca="false">IF(COUNT(F1750,G1750)=2,F1750+G1750,"")</f>
        <v>1521</v>
      </c>
      <c r="M1750" s="12" t="n">
        <f aca="false">IF(COUNT(E1750,H1750)=2,E1750+H1750,"")</f>
        <v>897</v>
      </c>
    </row>
    <row r="1751" customFormat="false" ht="15" hidden="false" customHeight="false" outlineLevel="0" collapsed="false">
      <c r="A1751" s="7" t="s">
        <v>2958</v>
      </c>
      <c r="B1751" s="7" t="s">
        <v>2959</v>
      </c>
      <c r="C1751" s="8" t="s">
        <v>2960</v>
      </c>
      <c r="D1751" s="9" t="str">
        <f aca="false">A1751&amp;"|"&amp;B1751</f>
        <v>Nevada|Carson City</v>
      </c>
      <c r="E1751" s="10" t="n">
        <v>1172</v>
      </c>
      <c r="F1751" s="10" t="n">
        <v>1828</v>
      </c>
      <c r="G1751" s="10" t="n">
        <v>63</v>
      </c>
      <c r="H1751" s="10" t="n">
        <v>14</v>
      </c>
      <c r="I1751" s="10" t="n">
        <v>776</v>
      </c>
      <c r="J1751" s="10" t="n">
        <v>71809</v>
      </c>
      <c r="K1751" s="11" t="n">
        <v>58364</v>
      </c>
      <c r="L1751" s="12" t="n">
        <f aca="false">IF(COUNT(F1751,G1751)=2,F1751+G1751,"")</f>
        <v>1891</v>
      </c>
      <c r="M1751" s="12" t="n">
        <f aca="false">IF(COUNT(E1751,H1751)=2,E1751+H1751,"")</f>
        <v>1186</v>
      </c>
    </row>
    <row r="1752" customFormat="false" ht="15" hidden="false" customHeight="false" outlineLevel="0" collapsed="false">
      <c r="A1752" s="7" t="s">
        <v>2958</v>
      </c>
      <c r="B1752" s="7" t="s">
        <v>2961</v>
      </c>
      <c r="C1752" s="8" t="s">
        <v>2962</v>
      </c>
      <c r="D1752" s="9" t="str">
        <f aca="false">A1752&amp;"|"&amp;B1752</f>
        <v>Nevada|Churchill County</v>
      </c>
      <c r="E1752" s="10" t="n">
        <v>1203</v>
      </c>
      <c r="F1752" s="10" t="n">
        <v>1632</v>
      </c>
      <c r="G1752" s="10" t="n">
        <v>64</v>
      </c>
      <c r="H1752" s="10" t="n">
        <v>14</v>
      </c>
      <c r="I1752" s="10" t="n">
        <v>795</v>
      </c>
      <c r="J1752" s="10" t="n">
        <v>73268</v>
      </c>
      <c r="K1752" s="11" t="n">
        <v>25614</v>
      </c>
      <c r="L1752" s="12" t="n">
        <f aca="false">IF(COUNT(F1752,G1752)=2,F1752+G1752,"")</f>
        <v>1696</v>
      </c>
      <c r="M1752" s="12" t="n">
        <f aca="false">IF(COUNT(E1752,H1752)=2,E1752+H1752,"")</f>
        <v>1217</v>
      </c>
    </row>
    <row r="1753" customFormat="false" ht="15" hidden="false" customHeight="false" outlineLevel="0" collapsed="false">
      <c r="A1753" s="7" t="s">
        <v>2958</v>
      </c>
      <c r="B1753" s="7" t="s">
        <v>299</v>
      </c>
      <c r="C1753" s="8" t="s">
        <v>2963</v>
      </c>
      <c r="D1753" s="9" t="str">
        <f aca="false">A1753&amp;"|"&amp;B1753</f>
        <v>Nevada|Clark County</v>
      </c>
      <c r="E1753" s="10" t="n">
        <v>1518</v>
      </c>
      <c r="F1753" s="10" t="n">
        <v>1858</v>
      </c>
      <c r="G1753" s="10" t="n">
        <v>81</v>
      </c>
      <c r="H1753" s="10" t="n">
        <v>14</v>
      </c>
      <c r="I1753" s="10" t="n">
        <v>1194</v>
      </c>
      <c r="J1753" s="10" t="n">
        <v>73845</v>
      </c>
      <c r="K1753" s="11" t="n">
        <v>2293764</v>
      </c>
      <c r="L1753" s="12" t="n">
        <f aca="false">IF(COUNT(F1753,G1753)=2,F1753+G1753,"")</f>
        <v>1939</v>
      </c>
      <c r="M1753" s="12" t="n">
        <f aca="false">IF(COUNT(E1753,H1753)=2,E1753+H1753,"")</f>
        <v>1532</v>
      </c>
    </row>
    <row r="1754" customFormat="false" ht="15" hidden="false" customHeight="false" outlineLevel="0" collapsed="false">
      <c r="A1754" s="7" t="s">
        <v>2958</v>
      </c>
      <c r="B1754" s="7" t="s">
        <v>566</v>
      </c>
      <c r="C1754" s="8" t="s">
        <v>2964</v>
      </c>
      <c r="D1754" s="9" t="str">
        <f aca="false">A1754&amp;"|"&amp;B1754</f>
        <v>Nevada|Douglas County</v>
      </c>
      <c r="E1754" s="10" t="n">
        <v>1545</v>
      </c>
      <c r="F1754" s="10" t="n">
        <v>2036</v>
      </c>
      <c r="G1754" s="10" t="n">
        <v>83</v>
      </c>
      <c r="H1754" s="10" t="n">
        <v>14</v>
      </c>
      <c r="I1754" s="10" t="n">
        <v>768</v>
      </c>
      <c r="J1754" s="10" t="n">
        <v>88018</v>
      </c>
      <c r="K1754" s="11" t="n">
        <v>49624</v>
      </c>
      <c r="L1754" s="12" t="n">
        <f aca="false">IF(COUNT(F1754,G1754)=2,F1754+G1754,"")</f>
        <v>2119</v>
      </c>
      <c r="M1754" s="12" t="n">
        <f aca="false">IF(COUNT(E1754,H1754)=2,E1754+H1754,"")</f>
        <v>1559</v>
      </c>
    </row>
    <row r="1755" customFormat="false" ht="15" hidden="false" customHeight="false" outlineLevel="0" collapsed="false">
      <c r="A1755" s="7" t="s">
        <v>2958</v>
      </c>
      <c r="B1755" s="7" t="s">
        <v>2965</v>
      </c>
      <c r="C1755" s="8" t="s">
        <v>2966</v>
      </c>
      <c r="D1755" s="9" t="str">
        <f aca="false">A1755&amp;"|"&amp;B1755</f>
        <v>Nevada|Elko County</v>
      </c>
      <c r="E1755" s="10" t="n">
        <v>1126</v>
      </c>
      <c r="F1755" s="10" t="n">
        <v>1747</v>
      </c>
      <c r="G1755" s="10" t="n">
        <v>60</v>
      </c>
      <c r="H1755" s="10" t="n">
        <v>14</v>
      </c>
      <c r="I1755" s="10" t="n">
        <v>795</v>
      </c>
      <c r="J1755" s="10" t="n">
        <v>83427</v>
      </c>
      <c r="K1755" s="11" t="n">
        <v>53852</v>
      </c>
      <c r="L1755" s="12" t="n">
        <f aca="false">IF(COUNT(F1755,G1755)=2,F1755+G1755,"")</f>
        <v>1807</v>
      </c>
      <c r="M1755" s="12" t="n">
        <f aca="false">IF(COUNT(E1755,H1755)=2,E1755+H1755,"")</f>
        <v>1140</v>
      </c>
    </row>
    <row r="1756" customFormat="false" ht="15" hidden="false" customHeight="false" outlineLevel="0" collapsed="false">
      <c r="A1756" s="7" t="s">
        <v>2958</v>
      </c>
      <c r="B1756" s="7" t="s">
        <v>2967</v>
      </c>
      <c r="C1756" s="8" t="s">
        <v>2968</v>
      </c>
      <c r="D1756" s="9" t="str">
        <f aca="false">A1756&amp;"|"&amp;B1756</f>
        <v>Nevada|Esmeralda County</v>
      </c>
      <c r="E1756" s="10" t="n">
        <v>1319</v>
      </c>
      <c r="F1756" s="10"/>
      <c r="G1756" s="10" t="n">
        <v>71</v>
      </c>
      <c r="H1756" s="10" t="n">
        <v>14</v>
      </c>
      <c r="I1756" s="10" t="n">
        <v>821</v>
      </c>
      <c r="J1756" s="10"/>
      <c r="K1756" s="11" t="n">
        <v>962</v>
      </c>
      <c r="L1756" s="12" t="str">
        <f aca="false">IF(COUNT(F1756,G1756)=2,F1756+G1756,"")</f>
        <v/>
      </c>
      <c r="M1756" s="12" t="n">
        <f aca="false">IF(COUNT(E1756,H1756)=2,E1756+H1756,"")</f>
        <v>1333</v>
      </c>
    </row>
    <row r="1757" customFormat="false" ht="15" hidden="false" customHeight="false" outlineLevel="0" collapsed="false">
      <c r="A1757" s="7" t="s">
        <v>2958</v>
      </c>
      <c r="B1757" s="7" t="s">
        <v>2969</v>
      </c>
      <c r="C1757" s="8" t="s">
        <v>2970</v>
      </c>
      <c r="D1757" s="9" t="str">
        <f aca="false">A1757&amp;"|"&amp;B1757</f>
        <v>Nevada|Eureka County</v>
      </c>
      <c r="E1757" s="10" t="n">
        <v>940</v>
      </c>
      <c r="F1757" s="10" t="n">
        <v>1313</v>
      </c>
      <c r="G1757" s="10" t="n">
        <v>55</v>
      </c>
      <c r="H1757" s="10" t="n">
        <v>14</v>
      </c>
      <c r="I1757" s="10" t="n">
        <v>821</v>
      </c>
      <c r="J1757" s="10" t="n">
        <v>73095</v>
      </c>
      <c r="K1757" s="11" t="n">
        <v>1660</v>
      </c>
      <c r="L1757" s="12" t="n">
        <f aca="false">IF(COUNT(F1757,G1757)=2,F1757+G1757,"")</f>
        <v>1368</v>
      </c>
      <c r="M1757" s="12" t="n">
        <f aca="false">IF(COUNT(E1757,H1757)=2,E1757+H1757,"")</f>
        <v>954</v>
      </c>
    </row>
    <row r="1758" customFormat="false" ht="15" hidden="false" customHeight="false" outlineLevel="0" collapsed="false">
      <c r="A1758" s="7" t="s">
        <v>2958</v>
      </c>
      <c r="B1758" s="7" t="s">
        <v>437</v>
      </c>
      <c r="C1758" s="8" t="s">
        <v>2971</v>
      </c>
      <c r="D1758" s="9" t="str">
        <f aca="false">A1758&amp;"|"&amp;B1758</f>
        <v>Nevada|Humboldt County</v>
      </c>
      <c r="E1758" s="10" t="n">
        <v>998</v>
      </c>
      <c r="F1758" s="10" t="n">
        <v>1588</v>
      </c>
      <c r="G1758" s="10" t="n">
        <v>55</v>
      </c>
      <c r="H1758" s="10" t="n">
        <v>14</v>
      </c>
      <c r="I1758" s="10" t="n">
        <v>795</v>
      </c>
      <c r="J1758" s="10" t="n">
        <v>79946</v>
      </c>
      <c r="K1758" s="11" t="n">
        <v>17299</v>
      </c>
      <c r="L1758" s="12" t="n">
        <f aca="false">IF(COUNT(F1758,G1758)=2,F1758+G1758,"")</f>
        <v>1643</v>
      </c>
      <c r="M1758" s="12" t="n">
        <f aca="false">IF(COUNT(E1758,H1758)=2,E1758+H1758,"")</f>
        <v>1012</v>
      </c>
    </row>
    <row r="1759" customFormat="false" ht="15" hidden="false" customHeight="false" outlineLevel="0" collapsed="false">
      <c r="A1759" s="7" t="s">
        <v>2958</v>
      </c>
      <c r="B1759" s="7" t="s">
        <v>2972</v>
      </c>
      <c r="C1759" s="8" t="s">
        <v>2973</v>
      </c>
      <c r="D1759" s="9" t="str">
        <f aca="false">A1759&amp;"|"&amp;B1759</f>
        <v>Nevada|Lander County</v>
      </c>
      <c r="E1759" s="10" t="n">
        <v>1066</v>
      </c>
      <c r="F1759" s="10" t="n">
        <v>1344</v>
      </c>
      <c r="G1759" s="10" t="n">
        <v>57</v>
      </c>
      <c r="H1759" s="10" t="n">
        <v>14</v>
      </c>
      <c r="I1759" s="10" t="n">
        <v>795</v>
      </c>
      <c r="J1759" s="10" t="n">
        <v>84474</v>
      </c>
      <c r="K1759" s="11" t="n">
        <v>5745</v>
      </c>
      <c r="L1759" s="12" t="n">
        <f aca="false">IF(COUNT(F1759,G1759)=2,F1759+G1759,"")</f>
        <v>1401</v>
      </c>
      <c r="M1759" s="12" t="n">
        <f aca="false">IF(COUNT(E1759,H1759)=2,E1759+H1759,"")</f>
        <v>1080</v>
      </c>
    </row>
    <row r="1760" customFormat="false" ht="15" hidden="false" customHeight="false" outlineLevel="0" collapsed="false">
      <c r="A1760" s="7" t="s">
        <v>2958</v>
      </c>
      <c r="B1760" s="7" t="s">
        <v>350</v>
      </c>
      <c r="C1760" s="8" t="s">
        <v>2974</v>
      </c>
      <c r="D1760" s="9" t="str">
        <f aca="false">A1760&amp;"|"&amp;B1760</f>
        <v>Nevada|Lincoln County</v>
      </c>
      <c r="E1760" s="10" t="n">
        <v>754</v>
      </c>
      <c r="F1760" s="10" t="n">
        <v>1338</v>
      </c>
      <c r="G1760" s="10" t="n">
        <v>55</v>
      </c>
      <c r="H1760" s="10" t="n">
        <v>14</v>
      </c>
      <c r="I1760" s="10" t="n">
        <v>821</v>
      </c>
      <c r="J1760" s="10" t="n">
        <v>69496</v>
      </c>
      <c r="K1760" s="11" t="n">
        <v>4452</v>
      </c>
      <c r="L1760" s="12" t="n">
        <f aca="false">IF(COUNT(F1760,G1760)=2,F1760+G1760,"")</f>
        <v>1393</v>
      </c>
      <c r="M1760" s="12" t="n">
        <f aca="false">IF(COUNT(E1760,H1760)=2,E1760+H1760,"")</f>
        <v>768</v>
      </c>
    </row>
    <row r="1761" customFormat="false" ht="15" hidden="false" customHeight="false" outlineLevel="0" collapsed="false">
      <c r="A1761" s="7" t="s">
        <v>2958</v>
      </c>
      <c r="B1761" s="7" t="s">
        <v>1526</v>
      </c>
      <c r="C1761" s="8" t="s">
        <v>2975</v>
      </c>
      <c r="D1761" s="9" t="str">
        <f aca="false">A1761&amp;"|"&amp;B1761</f>
        <v>Nevada|Lyon County</v>
      </c>
      <c r="E1761" s="10" t="n">
        <v>1259</v>
      </c>
      <c r="F1761" s="10" t="n">
        <v>1718</v>
      </c>
      <c r="G1761" s="10" t="n">
        <v>67</v>
      </c>
      <c r="H1761" s="10" t="n">
        <v>14</v>
      </c>
      <c r="I1761" s="10" t="n">
        <v>687</v>
      </c>
      <c r="J1761" s="10" t="n">
        <v>73460</v>
      </c>
      <c r="K1761" s="11" t="n">
        <v>60630</v>
      </c>
      <c r="L1761" s="12" t="n">
        <f aca="false">IF(COUNT(F1761,G1761)=2,F1761+G1761,"")</f>
        <v>1785</v>
      </c>
      <c r="M1761" s="12" t="n">
        <f aca="false">IF(COUNT(E1761,H1761)=2,E1761+H1761,"")</f>
        <v>1273</v>
      </c>
    </row>
    <row r="1762" customFormat="false" ht="15" hidden="false" customHeight="false" outlineLevel="0" collapsed="false">
      <c r="A1762" s="7" t="s">
        <v>2958</v>
      </c>
      <c r="B1762" s="7" t="s">
        <v>605</v>
      </c>
      <c r="C1762" s="8" t="s">
        <v>2976</v>
      </c>
      <c r="D1762" s="9" t="str">
        <f aca="false">A1762&amp;"|"&amp;B1762</f>
        <v>Nevada|Mineral County</v>
      </c>
      <c r="E1762" s="10" t="n">
        <v>1130</v>
      </c>
      <c r="F1762" s="10" t="n">
        <v>1209</v>
      </c>
      <c r="G1762" s="10" t="n">
        <v>60</v>
      </c>
      <c r="H1762" s="10" t="n">
        <v>14</v>
      </c>
      <c r="I1762" s="10" t="n">
        <v>795</v>
      </c>
      <c r="J1762" s="10" t="n">
        <v>50584</v>
      </c>
      <c r="K1762" s="11" t="n">
        <v>4557</v>
      </c>
      <c r="L1762" s="12" t="n">
        <f aca="false">IF(COUNT(F1762,G1762)=2,F1762+G1762,"")</f>
        <v>1269</v>
      </c>
      <c r="M1762" s="12" t="n">
        <f aca="false">IF(COUNT(E1762,H1762)=2,E1762+H1762,"")</f>
        <v>1144</v>
      </c>
    </row>
    <row r="1763" customFormat="false" ht="15" hidden="false" customHeight="false" outlineLevel="0" collapsed="false">
      <c r="A1763" s="7" t="s">
        <v>2958</v>
      </c>
      <c r="B1763" s="7" t="s">
        <v>2977</v>
      </c>
      <c r="C1763" s="8" t="s">
        <v>2978</v>
      </c>
      <c r="D1763" s="9" t="str">
        <f aca="false">A1763&amp;"|"&amp;B1763</f>
        <v>Nevada|Nye County</v>
      </c>
      <c r="E1763" s="10" t="n">
        <v>1013</v>
      </c>
      <c r="F1763" s="10" t="n">
        <v>1531</v>
      </c>
      <c r="G1763" s="10" t="n">
        <v>55</v>
      </c>
      <c r="H1763" s="10" t="n">
        <v>14</v>
      </c>
      <c r="I1763" s="10" t="n">
        <v>795</v>
      </c>
      <c r="J1763" s="10" t="n">
        <v>55975</v>
      </c>
      <c r="K1763" s="11" t="n">
        <v>53207</v>
      </c>
      <c r="L1763" s="12" t="n">
        <f aca="false">IF(COUNT(F1763,G1763)=2,F1763+G1763,"")</f>
        <v>1586</v>
      </c>
      <c r="M1763" s="12" t="n">
        <f aca="false">IF(COUNT(E1763,H1763)=2,E1763+H1763,"")</f>
        <v>1027</v>
      </c>
    </row>
    <row r="1764" customFormat="false" ht="15" hidden="false" customHeight="false" outlineLevel="0" collapsed="false">
      <c r="A1764" s="7" t="s">
        <v>2958</v>
      </c>
      <c r="B1764" s="7" t="s">
        <v>2979</v>
      </c>
      <c r="C1764" s="8" t="s">
        <v>2980</v>
      </c>
      <c r="D1764" s="9" t="str">
        <f aca="false">A1764&amp;"|"&amp;B1764</f>
        <v>Nevada|Pershing County</v>
      </c>
      <c r="E1764" s="10" t="n">
        <v>667</v>
      </c>
      <c r="F1764" s="10" t="n">
        <v>1388</v>
      </c>
      <c r="G1764" s="10" t="n">
        <v>55</v>
      </c>
      <c r="H1764" s="10" t="n">
        <v>14</v>
      </c>
      <c r="I1764" s="10" t="n">
        <v>821</v>
      </c>
      <c r="J1764" s="10" t="n">
        <v>72007</v>
      </c>
      <c r="K1764" s="11" t="n">
        <v>6505</v>
      </c>
      <c r="L1764" s="12" t="n">
        <f aca="false">IF(COUNT(F1764,G1764)=2,F1764+G1764,"")</f>
        <v>1443</v>
      </c>
      <c r="M1764" s="12" t="n">
        <f aca="false">IF(COUNT(E1764,H1764)=2,E1764+H1764,"")</f>
        <v>681</v>
      </c>
    </row>
    <row r="1765" customFormat="false" ht="15" hidden="false" customHeight="false" outlineLevel="0" collapsed="false">
      <c r="A1765" s="7" t="s">
        <v>2958</v>
      </c>
      <c r="B1765" s="7" t="s">
        <v>2981</v>
      </c>
      <c r="C1765" s="8" t="s">
        <v>2982</v>
      </c>
      <c r="D1765" s="9" t="str">
        <f aca="false">A1765&amp;"|"&amp;B1765</f>
        <v>Nevada|Storey County</v>
      </c>
      <c r="E1765" s="10" t="n">
        <v>1007</v>
      </c>
      <c r="F1765" s="10" t="n">
        <v>1821</v>
      </c>
      <c r="G1765" s="10" t="n">
        <v>55</v>
      </c>
      <c r="H1765" s="10" t="n">
        <v>14</v>
      </c>
      <c r="I1765" s="10" t="n">
        <v>821</v>
      </c>
      <c r="J1765" s="10" t="n">
        <v>96000</v>
      </c>
      <c r="K1765" s="11" t="n">
        <v>4139</v>
      </c>
      <c r="L1765" s="12" t="n">
        <f aca="false">IF(COUNT(F1765,G1765)=2,F1765+G1765,"")</f>
        <v>1876</v>
      </c>
      <c r="M1765" s="12" t="n">
        <f aca="false">IF(COUNT(E1765,H1765)=2,E1765+H1765,"")</f>
        <v>1021</v>
      </c>
    </row>
    <row r="1766" customFormat="false" ht="15" hidden="false" customHeight="false" outlineLevel="0" collapsed="false">
      <c r="A1766" s="7" t="s">
        <v>2958</v>
      </c>
      <c r="B1766" s="7" t="s">
        <v>2983</v>
      </c>
      <c r="C1766" s="8" t="s">
        <v>2984</v>
      </c>
      <c r="D1766" s="9" t="str">
        <f aca="false">A1766&amp;"|"&amp;B1766</f>
        <v>Nevada|Washoe County</v>
      </c>
      <c r="E1766" s="10" t="n">
        <v>1507</v>
      </c>
      <c r="F1766" s="10" t="n">
        <v>2054</v>
      </c>
      <c r="G1766" s="10" t="n">
        <v>81</v>
      </c>
      <c r="H1766" s="10" t="n">
        <v>14</v>
      </c>
      <c r="I1766" s="10" t="n">
        <v>1114</v>
      </c>
      <c r="J1766" s="10" t="n">
        <v>85600</v>
      </c>
      <c r="K1766" s="11" t="n">
        <v>491770</v>
      </c>
      <c r="L1766" s="12" t="n">
        <f aca="false">IF(COUNT(F1766,G1766)=2,F1766+G1766,"")</f>
        <v>2135</v>
      </c>
      <c r="M1766" s="12" t="n">
        <f aca="false">IF(COUNT(E1766,H1766)=2,E1766+H1766,"")</f>
        <v>1521</v>
      </c>
    </row>
    <row r="1767" customFormat="false" ht="15" hidden="false" customHeight="false" outlineLevel="0" collapsed="false">
      <c r="A1767" s="7" t="s">
        <v>2958</v>
      </c>
      <c r="B1767" s="7" t="s">
        <v>2985</v>
      </c>
      <c r="C1767" s="8" t="s">
        <v>2986</v>
      </c>
      <c r="D1767" s="9" t="str">
        <f aca="false">A1767&amp;"|"&amp;B1767</f>
        <v>Nevada|White Pine County</v>
      </c>
      <c r="E1767" s="10" t="n">
        <v>933</v>
      </c>
      <c r="F1767" s="10" t="n">
        <v>1261</v>
      </c>
      <c r="G1767" s="10" t="n">
        <v>55</v>
      </c>
      <c r="H1767" s="10" t="n">
        <v>14</v>
      </c>
      <c r="I1767" s="10" t="n">
        <v>795</v>
      </c>
      <c r="J1767" s="10" t="n">
        <v>72294</v>
      </c>
      <c r="K1767" s="11" t="n">
        <v>8856</v>
      </c>
      <c r="L1767" s="12" t="n">
        <f aca="false">IF(COUNT(F1767,G1767)=2,F1767+G1767,"")</f>
        <v>1316</v>
      </c>
      <c r="M1767" s="12" t="n">
        <f aca="false">IF(COUNT(E1767,H1767)=2,E1767+H1767,"")</f>
        <v>947</v>
      </c>
    </row>
    <row r="1768" customFormat="false" ht="15" hidden="false" customHeight="false" outlineLevel="0" collapsed="false">
      <c r="A1768" s="7" t="s">
        <v>2987</v>
      </c>
      <c r="B1768" s="7" t="s">
        <v>2988</v>
      </c>
      <c r="C1768" s="8" t="s">
        <v>2989</v>
      </c>
      <c r="D1768" s="9" t="str">
        <f aca="false">A1768&amp;"|"&amp;B1768</f>
        <v>New Hampshire|Belknap County</v>
      </c>
      <c r="E1768" s="10" t="n">
        <v>1184</v>
      </c>
      <c r="F1768" s="10" t="n">
        <v>2052</v>
      </c>
      <c r="G1768" s="10" t="n">
        <v>82</v>
      </c>
      <c r="H1768" s="10" t="n">
        <v>12</v>
      </c>
      <c r="I1768" s="10" t="n">
        <v>1246</v>
      </c>
      <c r="J1768" s="10" t="n">
        <v>87983</v>
      </c>
      <c r="K1768" s="11" t="n">
        <v>64300</v>
      </c>
      <c r="L1768" s="12" t="n">
        <f aca="false">IF(COUNT(F1768,G1768)=2,F1768+G1768,"")</f>
        <v>2134</v>
      </c>
      <c r="M1768" s="12" t="n">
        <f aca="false">IF(COUNT(E1768,H1768)=2,E1768+H1768,"")</f>
        <v>1196</v>
      </c>
    </row>
    <row r="1769" customFormat="false" ht="15" hidden="false" customHeight="false" outlineLevel="0" collapsed="false">
      <c r="A1769" s="7" t="s">
        <v>2987</v>
      </c>
      <c r="B1769" s="7" t="s">
        <v>295</v>
      </c>
      <c r="C1769" s="8" t="s">
        <v>2990</v>
      </c>
      <c r="D1769" s="9" t="str">
        <f aca="false">A1769&amp;"|"&amp;B1769</f>
        <v>New Hampshire|Carroll County</v>
      </c>
      <c r="E1769" s="10" t="n">
        <v>1179</v>
      </c>
      <c r="F1769" s="10" t="n">
        <v>1849</v>
      </c>
      <c r="G1769" s="10" t="n">
        <v>82</v>
      </c>
      <c r="H1769" s="10" t="n">
        <v>12</v>
      </c>
      <c r="I1769" s="10" t="n">
        <v>1194</v>
      </c>
      <c r="J1769" s="10" t="n">
        <v>82961</v>
      </c>
      <c r="K1769" s="11" t="n">
        <v>51259</v>
      </c>
      <c r="L1769" s="12" t="n">
        <f aca="false">IF(COUNT(F1769,G1769)=2,F1769+G1769,"")</f>
        <v>1931</v>
      </c>
      <c r="M1769" s="12" t="n">
        <f aca="false">IF(COUNT(E1769,H1769)=2,E1769+H1769,"")</f>
        <v>1191</v>
      </c>
    </row>
    <row r="1770" customFormat="false" ht="15" hidden="false" customHeight="false" outlineLevel="0" collapsed="false">
      <c r="A1770" s="7" t="s">
        <v>2987</v>
      </c>
      <c r="B1770" s="7" t="s">
        <v>2991</v>
      </c>
      <c r="C1770" s="8" t="s">
        <v>2992</v>
      </c>
      <c r="D1770" s="9" t="str">
        <f aca="false">A1770&amp;"|"&amp;B1770</f>
        <v>New Hampshire|Cheshire County</v>
      </c>
      <c r="E1770" s="10" t="n">
        <v>1220</v>
      </c>
      <c r="F1770" s="10" t="n">
        <v>1907</v>
      </c>
      <c r="G1770" s="10" t="n">
        <v>85</v>
      </c>
      <c r="H1770" s="10" t="n">
        <v>12</v>
      </c>
      <c r="I1770" s="10" t="n">
        <v>1234</v>
      </c>
      <c r="J1770" s="10" t="n">
        <v>81001</v>
      </c>
      <c r="K1770" s="11" t="n">
        <v>76945</v>
      </c>
      <c r="L1770" s="12" t="n">
        <f aca="false">IF(COUNT(F1770,G1770)=2,F1770+G1770,"")</f>
        <v>1992</v>
      </c>
      <c r="M1770" s="12" t="n">
        <f aca="false">IF(COUNT(E1770,H1770)=2,E1770+H1770,"")</f>
        <v>1232</v>
      </c>
    </row>
    <row r="1771" customFormat="false" ht="15" hidden="false" customHeight="false" outlineLevel="0" collapsed="false">
      <c r="A1771" s="7" t="s">
        <v>2987</v>
      </c>
      <c r="B1771" s="7" t="s">
        <v>2993</v>
      </c>
      <c r="C1771" s="8" t="s">
        <v>2994</v>
      </c>
      <c r="D1771" s="9" t="str">
        <f aca="false">A1771&amp;"|"&amp;B1771</f>
        <v>New Hampshire|Coos County</v>
      </c>
      <c r="E1771" s="10" t="n">
        <v>843</v>
      </c>
      <c r="F1771" s="10" t="n">
        <v>1474</v>
      </c>
      <c r="G1771" s="10" t="n">
        <v>69</v>
      </c>
      <c r="H1771" s="10" t="n">
        <v>12</v>
      </c>
      <c r="I1771" s="10" t="n">
        <v>1166</v>
      </c>
      <c r="J1771" s="10" t="n">
        <v>58439</v>
      </c>
      <c r="K1771" s="11" t="n">
        <v>31386</v>
      </c>
      <c r="L1771" s="12" t="n">
        <f aca="false">IF(COUNT(F1771,G1771)=2,F1771+G1771,"")</f>
        <v>1543</v>
      </c>
      <c r="M1771" s="12" t="n">
        <f aca="false">IF(COUNT(E1771,H1771)=2,E1771+H1771,"")</f>
        <v>855</v>
      </c>
    </row>
    <row r="1772" customFormat="false" ht="15" hidden="false" customHeight="false" outlineLevel="0" collapsed="false">
      <c r="A1772" s="7" t="s">
        <v>2987</v>
      </c>
      <c r="B1772" s="7" t="s">
        <v>2995</v>
      </c>
      <c r="C1772" s="8" t="s">
        <v>2996</v>
      </c>
      <c r="D1772" s="9" t="str">
        <f aca="false">A1772&amp;"|"&amp;B1772</f>
        <v>New Hampshire|Grafton County</v>
      </c>
      <c r="E1772" s="10" t="n">
        <v>1292</v>
      </c>
      <c r="F1772" s="10" t="n">
        <v>2004</v>
      </c>
      <c r="G1772" s="10" t="n">
        <v>90</v>
      </c>
      <c r="H1772" s="10" t="n">
        <v>12</v>
      </c>
      <c r="I1772" s="10" t="n">
        <v>1232</v>
      </c>
      <c r="J1772" s="10" t="n">
        <v>84021</v>
      </c>
      <c r="K1772" s="11" t="n">
        <v>91759</v>
      </c>
      <c r="L1772" s="12" t="n">
        <f aca="false">IF(COUNT(F1772,G1772)=2,F1772+G1772,"")</f>
        <v>2094</v>
      </c>
      <c r="M1772" s="12" t="n">
        <f aca="false">IF(COUNT(E1772,H1772)=2,E1772+H1772,"")</f>
        <v>1304</v>
      </c>
    </row>
    <row r="1773" customFormat="false" ht="15" hidden="false" customHeight="false" outlineLevel="0" collapsed="false">
      <c r="A1773" s="7" t="s">
        <v>2987</v>
      </c>
      <c r="B1773" s="7" t="s">
        <v>727</v>
      </c>
      <c r="C1773" s="8" t="s">
        <v>2997</v>
      </c>
      <c r="D1773" s="9" t="str">
        <f aca="false">A1773&amp;"|"&amp;B1773</f>
        <v>New Hampshire|Hillsborough County</v>
      </c>
      <c r="E1773" s="10" t="n">
        <v>1532</v>
      </c>
      <c r="F1773" s="10" t="n">
        <v>2398</v>
      </c>
      <c r="G1773" s="10" t="n">
        <v>107</v>
      </c>
      <c r="H1773" s="10" t="n">
        <v>12</v>
      </c>
      <c r="I1773" s="10" t="n">
        <v>1300</v>
      </c>
      <c r="J1773" s="10" t="n">
        <v>100436</v>
      </c>
      <c r="K1773" s="11" t="n">
        <v>424732</v>
      </c>
      <c r="L1773" s="12" t="n">
        <f aca="false">IF(COUNT(F1773,G1773)=2,F1773+G1773,"")</f>
        <v>2505</v>
      </c>
      <c r="M1773" s="12" t="n">
        <f aca="false">IF(COUNT(E1773,H1773)=2,E1773+H1773,"")</f>
        <v>1544</v>
      </c>
    </row>
    <row r="1774" customFormat="false" ht="15" hidden="false" customHeight="false" outlineLevel="0" collapsed="false">
      <c r="A1774" s="7" t="s">
        <v>2987</v>
      </c>
      <c r="B1774" s="7" t="s">
        <v>2998</v>
      </c>
      <c r="C1774" s="8" t="s">
        <v>2999</v>
      </c>
      <c r="D1774" s="9" t="str">
        <f aca="false">A1774&amp;"|"&amp;B1774</f>
        <v>New Hampshire|Merrimack County</v>
      </c>
      <c r="E1774" s="10" t="n">
        <v>1293</v>
      </c>
      <c r="F1774" s="10" t="n">
        <v>2241</v>
      </c>
      <c r="G1774" s="10" t="n">
        <v>90</v>
      </c>
      <c r="H1774" s="10" t="n">
        <v>12</v>
      </c>
      <c r="I1774" s="10" t="n">
        <v>1244</v>
      </c>
      <c r="J1774" s="10" t="n">
        <v>93944</v>
      </c>
      <c r="K1774" s="11" t="n">
        <v>155018</v>
      </c>
      <c r="L1774" s="12" t="n">
        <f aca="false">IF(COUNT(F1774,G1774)=2,F1774+G1774,"")</f>
        <v>2331</v>
      </c>
      <c r="M1774" s="12" t="n">
        <f aca="false">IF(COUNT(E1774,H1774)=2,E1774+H1774,"")</f>
        <v>1305</v>
      </c>
    </row>
    <row r="1775" customFormat="false" ht="15" hidden="false" customHeight="false" outlineLevel="0" collapsed="false">
      <c r="A1775" s="7" t="s">
        <v>2987</v>
      </c>
      <c r="B1775" s="7" t="s">
        <v>3000</v>
      </c>
      <c r="C1775" s="8" t="s">
        <v>3001</v>
      </c>
      <c r="D1775" s="9" t="str">
        <f aca="false">A1775&amp;"|"&amp;B1775</f>
        <v>New Hampshire|Rockingham County</v>
      </c>
      <c r="E1775" s="10" t="n">
        <v>1619</v>
      </c>
      <c r="F1775" s="10" t="n">
        <v>2593</v>
      </c>
      <c r="G1775" s="10" t="n">
        <v>113</v>
      </c>
      <c r="H1775" s="10" t="n">
        <v>12</v>
      </c>
      <c r="I1775" s="10" t="n">
        <v>1333</v>
      </c>
      <c r="J1775" s="10" t="n">
        <v>113927</v>
      </c>
      <c r="K1775" s="11" t="n">
        <v>317163</v>
      </c>
      <c r="L1775" s="12" t="n">
        <f aca="false">IF(COUNT(F1775,G1775)=2,F1775+G1775,"")</f>
        <v>2706</v>
      </c>
      <c r="M1775" s="12" t="n">
        <f aca="false">IF(COUNT(E1775,H1775)=2,E1775+H1775,"")</f>
        <v>1631</v>
      </c>
    </row>
    <row r="1776" customFormat="false" ht="15" hidden="false" customHeight="false" outlineLevel="0" collapsed="false">
      <c r="A1776" s="7" t="s">
        <v>2987</v>
      </c>
      <c r="B1776" s="7" t="s">
        <v>3002</v>
      </c>
      <c r="C1776" s="8" t="s">
        <v>3003</v>
      </c>
      <c r="D1776" s="9" t="str">
        <f aca="false">A1776&amp;"|"&amp;B1776</f>
        <v>New Hampshire|Strafford County</v>
      </c>
      <c r="E1776" s="10" t="n">
        <v>1413</v>
      </c>
      <c r="F1776" s="10" t="n">
        <v>2309</v>
      </c>
      <c r="G1776" s="10" t="n">
        <v>98</v>
      </c>
      <c r="H1776" s="10" t="n">
        <v>12</v>
      </c>
      <c r="I1776" s="10" t="n">
        <v>1258</v>
      </c>
      <c r="J1776" s="10" t="n">
        <v>86564</v>
      </c>
      <c r="K1776" s="11" t="n">
        <v>131743</v>
      </c>
      <c r="L1776" s="12" t="n">
        <f aca="false">IF(COUNT(F1776,G1776)=2,F1776+G1776,"")</f>
        <v>2407</v>
      </c>
      <c r="M1776" s="12" t="n">
        <f aca="false">IF(COUNT(E1776,H1776)=2,E1776+H1776,"")</f>
        <v>1425</v>
      </c>
    </row>
    <row r="1777" customFormat="false" ht="15" hidden="false" customHeight="false" outlineLevel="0" collapsed="false">
      <c r="A1777" s="7" t="s">
        <v>2987</v>
      </c>
      <c r="B1777" s="7" t="s">
        <v>1416</v>
      </c>
      <c r="C1777" s="8" t="s">
        <v>3004</v>
      </c>
      <c r="D1777" s="9" t="str">
        <f aca="false">A1777&amp;"|"&amp;B1777</f>
        <v>New Hampshire|Sullivan County</v>
      </c>
      <c r="E1777" s="10" t="n">
        <v>1159</v>
      </c>
      <c r="F1777" s="10" t="n">
        <v>1802</v>
      </c>
      <c r="G1777" s="10" t="n">
        <v>81</v>
      </c>
      <c r="H1777" s="10" t="n">
        <v>12</v>
      </c>
      <c r="I1777" s="10" t="n">
        <v>1238</v>
      </c>
      <c r="J1777" s="10" t="n">
        <v>75929</v>
      </c>
      <c r="K1777" s="11" t="n">
        <v>43529</v>
      </c>
      <c r="L1777" s="12" t="n">
        <f aca="false">IF(COUNT(F1777,G1777)=2,F1777+G1777,"")</f>
        <v>1883</v>
      </c>
      <c r="M1777" s="12" t="n">
        <f aca="false">IF(COUNT(E1777,H1777)=2,E1777+H1777,"")</f>
        <v>1171</v>
      </c>
    </row>
    <row r="1778" customFormat="false" ht="15" hidden="false" customHeight="false" outlineLevel="0" collapsed="false">
      <c r="A1778" s="7" t="s">
        <v>3005</v>
      </c>
      <c r="B1778" s="7" t="s">
        <v>3006</v>
      </c>
      <c r="C1778" s="8" t="s">
        <v>3007</v>
      </c>
      <c r="D1778" s="9" t="str">
        <f aca="false">A1778&amp;"|"&amp;B1778</f>
        <v>New Jersey|Atlantic County</v>
      </c>
      <c r="E1778" s="10" t="n">
        <v>1325</v>
      </c>
      <c r="F1778" s="10" t="n">
        <v>2165</v>
      </c>
      <c r="G1778" s="10" t="n">
        <v>94</v>
      </c>
      <c r="H1778" s="10" t="n">
        <v>13</v>
      </c>
      <c r="I1778" s="10" t="n">
        <v>1242</v>
      </c>
      <c r="J1778" s="10" t="n">
        <v>76819</v>
      </c>
      <c r="K1778" s="11" t="n">
        <v>274704</v>
      </c>
      <c r="L1778" s="12" t="n">
        <f aca="false">IF(COUNT(F1778,G1778)=2,F1778+G1778,"")</f>
        <v>2259</v>
      </c>
      <c r="M1778" s="12" t="n">
        <f aca="false">IF(COUNT(E1778,H1778)=2,E1778+H1778,"")</f>
        <v>1338</v>
      </c>
    </row>
    <row r="1779" customFormat="false" ht="15" hidden="false" customHeight="false" outlineLevel="0" collapsed="false">
      <c r="A1779" s="7" t="s">
        <v>3005</v>
      </c>
      <c r="B1779" s="7" t="s">
        <v>3008</v>
      </c>
      <c r="C1779" s="8" t="s">
        <v>3009</v>
      </c>
      <c r="D1779" s="9" t="str">
        <f aca="false">A1779&amp;"|"&amp;B1779</f>
        <v>New Jersey|Bergen County</v>
      </c>
      <c r="E1779" s="10" t="n">
        <v>1863</v>
      </c>
      <c r="F1779" s="10" t="n">
        <v>3470</v>
      </c>
      <c r="G1779" s="10" t="n">
        <v>133</v>
      </c>
      <c r="H1779" s="10" t="n">
        <v>13</v>
      </c>
      <c r="I1779" s="10" t="n">
        <v>1377</v>
      </c>
      <c r="J1779" s="10" t="n">
        <v>123715</v>
      </c>
      <c r="K1779" s="11" t="n">
        <v>954717</v>
      </c>
      <c r="L1779" s="12" t="n">
        <f aca="false">IF(COUNT(F1779,G1779)=2,F1779+G1779,"")</f>
        <v>3603</v>
      </c>
      <c r="M1779" s="12" t="n">
        <f aca="false">IF(COUNT(E1779,H1779)=2,E1779+H1779,"")</f>
        <v>1876</v>
      </c>
    </row>
    <row r="1780" customFormat="false" ht="15" hidden="false" customHeight="false" outlineLevel="0" collapsed="false">
      <c r="A1780" s="7" t="s">
        <v>3005</v>
      </c>
      <c r="B1780" s="7" t="s">
        <v>3010</v>
      </c>
      <c r="C1780" s="8" t="s">
        <v>3011</v>
      </c>
      <c r="D1780" s="9" t="str">
        <f aca="false">A1780&amp;"|"&amp;B1780</f>
        <v>New Jersey|Burlington County</v>
      </c>
      <c r="E1780" s="10" t="n">
        <v>1669</v>
      </c>
      <c r="F1780" s="10" t="n">
        <v>2375</v>
      </c>
      <c r="G1780" s="10" t="n">
        <v>119</v>
      </c>
      <c r="H1780" s="10" t="n">
        <v>13</v>
      </c>
      <c r="I1780" s="10" t="n">
        <v>1314</v>
      </c>
      <c r="J1780" s="10" t="n">
        <v>105271</v>
      </c>
      <c r="K1780" s="11" t="n">
        <v>464226</v>
      </c>
      <c r="L1780" s="12" t="n">
        <f aca="false">IF(COUNT(F1780,G1780)=2,F1780+G1780,"")</f>
        <v>2494</v>
      </c>
      <c r="M1780" s="12" t="n">
        <f aca="false">IF(COUNT(E1780,H1780)=2,E1780+H1780,"")</f>
        <v>1682</v>
      </c>
    </row>
    <row r="1781" customFormat="false" ht="15" hidden="false" customHeight="false" outlineLevel="0" collapsed="false">
      <c r="A1781" s="7" t="s">
        <v>3005</v>
      </c>
      <c r="B1781" s="7" t="s">
        <v>829</v>
      </c>
      <c r="C1781" s="8" t="s">
        <v>3012</v>
      </c>
      <c r="D1781" s="9" t="str">
        <f aca="false">A1781&amp;"|"&amp;B1781</f>
        <v>New Jersey|Camden County</v>
      </c>
      <c r="E1781" s="10" t="n">
        <v>1346</v>
      </c>
      <c r="F1781" s="10" t="n">
        <v>2203</v>
      </c>
      <c r="G1781" s="10" t="n">
        <v>96</v>
      </c>
      <c r="H1781" s="10" t="n">
        <v>13</v>
      </c>
      <c r="I1781" s="10" t="n">
        <v>1221</v>
      </c>
      <c r="J1781" s="10" t="n">
        <v>86384</v>
      </c>
      <c r="K1781" s="11" t="n">
        <v>524042</v>
      </c>
      <c r="L1781" s="12" t="n">
        <f aca="false">IF(COUNT(F1781,G1781)=2,F1781+G1781,"")</f>
        <v>2299</v>
      </c>
      <c r="M1781" s="12" t="n">
        <f aca="false">IF(COUNT(E1781,H1781)=2,E1781+H1781,"")</f>
        <v>1359</v>
      </c>
    </row>
    <row r="1782" customFormat="false" ht="15" hidden="false" customHeight="false" outlineLevel="0" collapsed="false">
      <c r="A1782" s="7" t="s">
        <v>3005</v>
      </c>
      <c r="B1782" s="7" t="s">
        <v>3013</v>
      </c>
      <c r="C1782" s="8" t="s">
        <v>3014</v>
      </c>
      <c r="D1782" s="9" t="str">
        <f aca="false">A1782&amp;"|"&amp;B1782</f>
        <v>New Jersey|Cape May County</v>
      </c>
      <c r="E1782" s="10" t="n">
        <v>1345</v>
      </c>
      <c r="F1782" s="10" t="n">
        <v>2175</v>
      </c>
      <c r="G1782" s="10" t="n">
        <v>96</v>
      </c>
      <c r="H1782" s="10" t="n">
        <v>13</v>
      </c>
      <c r="I1782" s="10" t="n">
        <v>1225</v>
      </c>
      <c r="J1782" s="10" t="n">
        <v>88046</v>
      </c>
      <c r="K1782" s="11" t="n">
        <v>95236</v>
      </c>
      <c r="L1782" s="12" t="n">
        <f aca="false">IF(COUNT(F1782,G1782)=2,F1782+G1782,"")</f>
        <v>2271</v>
      </c>
      <c r="M1782" s="12" t="n">
        <f aca="false">IF(COUNT(E1782,H1782)=2,E1782+H1782,"")</f>
        <v>1358</v>
      </c>
    </row>
    <row r="1783" customFormat="false" ht="15" hidden="false" customHeight="false" outlineLevel="0" collapsed="false">
      <c r="A1783" s="7" t="s">
        <v>3005</v>
      </c>
      <c r="B1783" s="7" t="s">
        <v>1178</v>
      </c>
      <c r="C1783" s="8" t="s">
        <v>3015</v>
      </c>
      <c r="D1783" s="9" t="str">
        <f aca="false">A1783&amp;"|"&amp;B1783</f>
        <v>New Jersey|Cumberland County</v>
      </c>
      <c r="E1783" s="10" t="n">
        <v>1254</v>
      </c>
      <c r="F1783" s="10" t="n">
        <v>1864</v>
      </c>
      <c r="G1783" s="10" t="n">
        <v>89</v>
      </c>
      <c r="H1783" s="10" t="n">
        <v>13</v>
      </c>
      <c r="I1783" s="10" t="n">
        <v>1241</v>
      </c>
      <c r="J1783" s="10" t="n">
        <v>64499</v>
      </c>
      <c r="K1783" s="11" t="n">
        <v>152915</v>
      </c>
      <c r="L1783" s="12" t="n">
        <f aca="false">IF(COUNT(F1783,G1783)=2,F1783+G1783,"")</f>
        <v>1953</v>
      </c>
      <c r="M1783" s="12" t="n">
        <f aca="false">IF(COUNT(E1783,H1783)=2,E1783+H1783,"")</f>
        <v>1267</v>
      </c>
    </row>
    <row r="1784" customFormat="false" ht="15" hidden="false" customHeight="false" outlineLevel="0" collapsed="false">
      <c r="A1784" s="7" t="s">
        <v>3005</v>
      </c>
      <c r="B1784" s="7" t="s">
        <v>2143</v>
      </c>
      <c r="C1784" s="8" t="s">
        <v>3016</v>
      </c>
      <c r="D1784" s="9" t="str">
        <f aca="false">A1784&amp;"|"&amp;B1784</f>
        <v>New Jersey|Essex County</v>
      </c>
      <c r="E1784" s="10" t="n">
        <v>1459</v>
      </c>
      <c r="F1784" s="10" t="n">
        <v>3259</v>
      </c>
      <c r="G1784" s="10" t="n">
        <v>104</v>
      </c>
      <c r="H1784" s="10" t="n">
        <v>13</v>
      </c>
      <c r="I1784" s="10" t="n">
        <v>1282</v>
      </c>
      <c r="J1784" s="10" t="n">
        <v>76712</v>
      </c>
      <c r="K1784" s="11" t="n">
        <v>854130</v>
      </c>
      <c r="L1784" s="12" t="n">
        <f aca="false">IF(COUNT(F1784,G1784)=2,F1784+G1784,"")</f>
        <v>3363</v>
      </c>
      <c r="M1784" s="12" t="n">
        <f aca="false">IF(COUNT(E1784,H1784)=2,E1784+H1784,"")</f>
        <v>1472</v>
      </c>
    </row>
    <row r="1785" customFormat="false" ht="15" hidden="false" customHeight="false" outlineLevel="0" collapsed="false">
      <c r="A1785" s="7" t="s">
        <v>3005</v>
      </c>
      <c r="B1785" s="7" t="s">
        <v>3017</v>
      </c>
      <c r="C1785" s="8" t="s">
        <v>3018</v>
      </c>
      <c r="D1785" s="9" t="str">
        <f aca="false">A1785&amp;"|"&amp;B1785</f>
        <v>New Jersey|Gloucester County</v>
      </c>
      <c r="E1785" s="10" t="n">
        <v>1480</v>
      </c>
      <c r="F1785" s="10" t="n">
        <v>2298</v>
      </c>
      <c r="G1785" s="10" t="n">
        <v>105</v>
      </c>
      <c r="H1785" s="10" t="n">
        <v>13</v>
      </c>
      <c r="I1785" s="10" t="n">
        <v>1316</v>
      </c>
      <c r="J1785" s="10" t="n">
        <v>102807</v>
      </c>
      <c r="K1785" s="11" t="n">
        <v>304504</v>
      </c>
      <c r="L1785" s="12" t="n">
        <f aca="false">IF(COUNT(F1785,G1785)=2,F1785+G1785,"")</f>
        <v>2403</v>
      </c>
      <c r="M1785" s="12" t="n">
        <f aca="false">IF(COUNT(E1785,H1785)=2,E1785+H1785,"")</f>
        <v>1493</v>
      </c>
    </row>
    <row r="1786" customFormat="false" ht="15" hidden="false" customHeight="false" outlineLevel="0" collapsed="false">
      <c r="A1786" s="7" t="s">
        <v>3005</v>
      </c>
      <c r="B1786" s="7" t="s">
        <v>3019</v>
      </c>
      <c r="C1786" s="8" t="s">
        <v>3020</v>
      </c>
      <c r="D1786" s="9" t="str">
        <f aca="false">A1786&amp;"|"&amp;B1786</f>
        <v>New Jersey|Hudson County</v>
      </c>
      <c r="E1786" s="10" t="n">
        <v>1811</v>
      </c>
      <c r="F1786" s="10" t="n">
        <v>3219</v>
      </c>
      <c r="G1786" s="10" t="n">
        <v>129</v>
      </c>
      <c r="H1786" s="10" t="n">
        <v>13</v>
      </c>
      <c r="I1786" s="10" t="n">
        <v>1396</v>
      </c>
      <c r="J1786" s="10" t="n">
        <v>90032</v>
      </c>
      <c r="K1786" s="11" t="n">
        <v>710478</v>
      </c>
      <c r="L1786" s="12" t="n">
        <f aca="false">IF(COUNT(F1786,G1786)=2,F1786+G1786,"")</f>
        <v>3348</v>
      </c>
      <c r="M1786" s="12" t="n">
        <f aca="false">IF(COUNT(E1786,H1786)=2,E1786+H1786,"")</f>
        <v>1824</v>
      </c>
    </row>
    <row r="1787" customFormat="false" ht="15" hidden="false" customHeight="false" outlineLevel="0" collapsed="false">
      <c r="A1787" s="7" t="s">
        <v>3005</v>
      </c>
      <c r="B1787" s="7" t="s">
        <v>3021</v>
      </c>
      <c r="C1787" s="8" t="s">
        <v>3022</v>
      </c>
      <c r="D1787" s="9" t="str">
        <f aca="false">A1787&amp;"|"&amp;B1787</f>
        <v>New Jersey|Hunterdon County</v>
      </c>
      <c r="E1787" s="10" t="n">
        <v>1707</v>
      </c>
      <c r="F1787" s="10" t="n">
        <v>3055</v>
      </c>
      <c r="G1787" s="10" t="n">
        <v>122</v>
      </c>
      <c r="H1787" s="10" t="n">
        <v>13</v>
      </c>
      <c r="I1787" s="10" t="n">
        <v>1316</v>
      </c>
      <c r="J1787" s="10" t="n">
        <v>139453</v>
      </c>
      <c r="K1787" s="11" t="n">
        <v>129448</v>
      </c>
      <c r="L1787" s="12" t="n">
        <f aca="false">IF(COUNT(F1787,G1787)=2,F1787+G1787,"")</f>
        <v>3177</v>
      </c>
      <c r="M1787" s="12" t="n">
        <f aca="false">IF(COUNT(E1787,H1787)=2,E1787+H1787,"")</f>
        <v>1720</v>
      </c>
    </row>
    <row r="1788" customFormat="false" ht="15" hidden="false" customHeight="false" outlineLevel="0" collapsed="false">
      <c r="A1788" s="7" t="s">
        <v>3005</v>
      </c>
      <c r="B1788" s="7" t="s">
        <v>1252</v>
      </c>
      <c r="C1788" s="8" t="s">
        <v>3023</v>
      </c>
      <c r="D1788" s="9" t="str">
        <f aca="false">A1788&amp;"|"&amp;B1788</f>
        <v>New Jersey|Mercer County</v>
      </c>
      <c r="E1788" s="10" t="n">
        <v>1515</v>
      </c>
      <c r="F1788" s="10" t="n">
        <v>2577</v>
      </c>
      <c r="G1788" s="10" t="n">
        <v>108</v>
      </c>
      <c r="H1788" s="10" t="n">
        <v>13</v>
      </c>
      <c r="I1788" s="10" t="n">
        <v>1275</v>
      </c>
      <c r="J1788" s="10" t="n">
        <v>96333</v>
      </c>
      <c r="K1788" s="11" t="n">
        <v>383286</v>
      </c>
      <c r="L1788" s="12" t="n">
        <f aca="false">IF(COUNT(F1788,G1788)=2,F1788+G1788,"")</f>
        <v>2685</v>
      </c>
      <c r="M1788" s="12" t="n">
        <f aca="false">IF(COUNT(E1788,H1788)=2,E1788+H1788,"")</f>
        <v>1528</v>
      </c>
    </row>
    <row r="1789" customFormat="false" ht="15" hidden="false" customHeight="false" outlineLevel="0" collapsed="false">
      <c r="A1789" s="7" t="s">
        <v>3005</v>
      </c>
      <c r="B1789" s="7" t="s">
        <v>2150</v>
      </c>
      <c r="C1789" s="8" t="s">
        <v>3024</v>
      </c>
      <c r="D1789" s="9" t="str">
        <f aca="false">A1789&amp;"|"&amp;B1789</f>
        <v>New Jersey|Middlesex County</v>
      </c>
      <c r="E1789" s="10" t="n">
        <v>1810</v>
      </c>
      <c r="F1789" s="10" t="n">
        <v>2837</v>
      </c>
      <c r="G1789" s="10" t="n">
        <v>129</v>
      </c>
      <c r="H1789" s="10" t="n">
        <v>13</v>
      </c>
      <c r="I1789" s="10" t="n">
        <v>1360</v>
      </c>
      <c r="J1789" s="10" t="n">
        <v>109028</v>
      </c>
      <c r="K1789" s="11" t="n">
        <v>861535</v>
      </c>
      <c r="L1789" s="12" t="n">
        <f aca="false">IF(COUNT(F1789,G1789)=2,F1789+G1789,"")</f>
        <v>2966</v>
      </c>
      <c r="M1789" s="12" t="n">
        <f aca="false">IF(COUNT(E1789,H1789)=2,E1789+H1789,"")</f>
        <v>1823</v>
      </c>
    </row>
    <row r="1790" customFormat="false" ht="15" hidden="false" customHeight="false" outlineLevel="0" collapsed="false">
      <c r="A1790" s="7" t="s">
        <v>3005</v>
      </c>
      <c r="B1790" s="7" t="s">
        <v>3025</v>
      </c>
      <c r="C1790" s="8" t="s">
        <v>3026</v>
      </c>
      <c r="D1790" s="9" t="str">
        <f aca="false">A1790&amp;"|"&amp;B1790</f>
        <v>New Jersey|Monmouth County</v>
      </c>
      <c r="E1790" s="10" t="n">
        <v>1771</v>
      </c>
      <c r="F1790" s="10" t="n">
        <v>3037</v>
      </c>
      <c r="G1790" s="10" t="n">
        <v>126</v>
      </c>
      <c r="H1790" s="10" t="n">
        <v>13</v>
      </c>
      <c r="I1790" s="10" t="n">
        <v>1363</v>
      </c>
      <c r="J1790" s="10" t="n">
        <v>122727</v>
      </c>
      <c r="K1790" s="11" t="n">
        <v>643615</v>
      </c>
      <c r="L1790" s="12" t="n">
        <f aca="false">IF(COUNT(F1790,G1790)=2,F1790+G1790,"")</f>
        <v>3163</v>
      </c>
      <c r="M1790" s="12" t="n">
        <f aca="false">IF(COUNT(E1790,H1790)=2,E1790+H1790,"")</f>
        <v>1784</v>
      </c>
    </row>
    <row r="1791" customFormat="false" ht="15" hidden="false" customHeight="false" outlineLevel="0" collapsed="false">
      <c r="A1791" s="7" t="s">
        <v>3005</v>
      </c>
      <c r="B1791" s="7" t="s">
        <v>1684</v>
      </c>
      <c r="C1791" s="8" t="s">
        <v>3027</v>
      </c>
      <c r="D1791" s="9" t="str">
        <f aca="false">A1791&amp;"|"&amp;B1791</f>
        <v>New Jersey|Morris County</v>
      </c>
      <c r="E1791" s="10" t="n">
        <v>1860</v>
      </c>
      <c r="F1791" s="10" t="n">
        <v>3256</v>
      </c>
      <c r="G1791" s="10" t="n">
        <v>133</v>
      </c>
      <c r="H1791" s="10" t="n">
        <v>13</v>
      </c>
      <c r="I1791" s="10" t="n">
        <v>1415</v>
      </c>
      <c r="J1791" s="10" t="n">
        <v>134929</v>
      </c>
      <c r="K1791" s="11" t="n">
        <v>510375</v>
      </c>
      <c r="L1791" s="12" t="n">
        <f aca="false">IF(COUNT(F1791,G1791)=2,F1791+G1791,"")</f>
        <v>3389</v>
      </c>
      <c r="M1791" s="12" t="n">
        <f aca="false">IF(COUNT(E1791,H1791)=2,E1791+H1791,"")</f>
        <v>1873</v>
      </c>
    </row>
    <row r="1792" customFormat="false" ht="15" hidden="false" customHeight="false" outlineLevel="0" collapsed="false">
      <c r="A1792" s="7" t="s">
        <v>3005</v>
      </c>
      <c r="B1792" s="7" t="s">
        <v>3028</v>
      </c>
      <c r="C1792" s="8" t="s">
        <v>3029</v>
      </c>
      <c r="D1792" s="9" t="str">
        <f aca="false">A1792&amp;"|"&amp;B1792</f>
        <v>New Jersey|Ocean County</v>
      </c>
      <c r="E1792" s="10" t="n">
        <v>1702</v>
      </c>
      <c r="F1792" s="10" t="n">
        <v>2306</v>
      </c>
      <c r="G1792" s="10" t="n">
        <v>121</v>
      </c>
      <c r="H1792" s="10" t="n">
        <v>13</v>
      </c>
      <c r="I1792" s="10" t="n">
        <v>1359</v>
      </c>
      <c r="J1792" s="10" t="n">
        <v>86411</v>
      </c>
      <c r="K1792" s="11" t="n">
        <v>646434</v>
      </c>
      <c r="L1792" s="12" t="n">
        <f aca="false">IF(COUNT(F1792,G1792)=2,F1792+G1792,"")</f>
        <v>2427</v>
      </c>
      <c r="M1792" s="12" t="n">
        <f aca="false">IF(COUNT(E1792,H1792)=2,E1792+H1792,"")</f>
        <v>1715</v>
      </c>
    </row>
    <row r="1793" customFormat="false" ht="15" hidden="false" customHeight="false" outlineLevel="0" collapsed="false">
      <c r="A1793" s="7" t="s">
        <v>3005</v>
      </c>
      <c r="B1793" s="7" t="s">
        <v>3030</v>
      </c>
      <c r="C1793" s="8" t="s">
        <v>3031</v>
      </c>
      <c r="D1793" s="9" t="str">
        <f aca="false">A1793&amp;"|"&amp;B1793</f>
        <v>New Jersey|Passaic County</v>
      </c>
      <c r="E1793" s="10" t="n">
        <v>1553</v>
      </c>
      <c r="F1793" s="10" t="n">
        <v>2947</v>
      </c>
      <c r="G1793" s="10" t="n">
        <v>111</v>
      </c>
      <c r="H1793" s="10" t="n">
        <v>13</v>
      </c>
      <c r="I1793" s="10" t="n">
        <v>1333</v>
      </c>
      <c r="J1793" s="10" t="n">
        <v>87137</v>
      </c>
      <c r="K1793" s="11" t="n">
        <v>518289</v>
      </c>
      <c r="L1793" s="12" t="n">
        <f aca="false">IF(COUNT(F1793,G1793)=2,F1793+G1793,"")</f>
        <v>3058</v>
      </c>
      <c r="M1793" s="12" t="n">
        <f aca="false">IF(COUNT(E1793,H1793)=2,E1793+H1793,"")</f>
        <v>1566</v>
      </c>
    </row>
    <row r="1794" customFormat="false" ht="15" hidden="false" customHeight="false" outlineLevel="0" collapsed="false">
      <c r="A1794" s="7" t="s">
        <v>3005</v>
      </c>
      <c r="B1794" s="7" t="s">
        <v>3032</v>
      </c>
      <c r="C1794" s="8" t="s">
        <v>3033</v>
      </c>
      <c r="D1794" s="9" t="str">
        <f aca="false">A1794&amp;"|"&amp;B1794</f>
        <v>New Jersey|Salem County</v>
      </c>
      <c r="E1794" s="10" t="n">
        <v>1185</v>
      </c>
      <c r="F1794" s="10" t="n">
        <v>2035</v>
      </c>
      <c r="G1794" s="10" t="n">
        <v>84</v>
      </c>
      <c r="H1794" s="10" t="n">
        <v>13</v>
      </c>
      <c r="I1794" s="10" t="n">
        <v>1232</v>
      </c>
      <c r="J1794" s="10" t="n">
        <v>78412</v>
      </c>
      <c r="K1794" s="11" t="n">
        <v>64973</v>
      </c>
      <c r="L1794" s="12" t="n">
        <f aca="false">IF(COUNT(F1794,G1794)=2,F1794+G1794,"")</f>
        <v>2119</v>
      </c>
      <c r="M1794" s="12" t="n">
        <f aca="false">IF(COUNT(E1794,H1794)=2,E1794+H1794,"")</f>
        <v>1198</v>
      </c>
    </row>
    <row r="1795" customFormat="false" ht="15" hidden="false" customHeight="false" outlineLevel="0" collapsed="false">
      <c r="A1795" s="7" t="s">
        <v>3005</v>
      </c>
      <c r="B1795" s="7" t="s">
        <v>2085</v>
      </c>
      <c r="C1795" s="8" t="s">
        <v>3034</v>
      </c>
      <c r="D1795" s="9" t="str">
        <f aca="false">A1795&amp;"|"&amp;B1795</f>
        <v>New Jersey|Somerset County</v>
      </c>
      <c r="E1795" s="10" t="n">
        <v>1921</v>
      </c>
      <c r="F1795" s="10" t="n">
        <v>3124</v>
      </c>
      <c r="G1795" s="10" t="n">
        <v>137</v>
      </c>
      <c r="H1795" s="10" t="n">
        <v>13</v>
      </c>
      <c r="I1795" s="10" t="n">
        <v>1411</v>
      </c>
      <c r="J1795" s="10" t="n">
        <v>135960</v>
      </c>
      <c r="K1795" s="11" t="n">
        <v>346203</v>
      </c>
      <c r="L1795" s="12" t="n">
        <f aca="false">IF(COUNT(F1795,G1795)=2,F1795+G1795,"")</f>
        <v>3261</v>
      </c>
      <c r="M1795" s="12" t="n">
        <f aca="false">IF(COUNT(E1795,H1795)=2,E1795+H1795,"")</f>
        <v>1934</v>
      </c>
    </row>
    <row r="1796" customFormat="false" ht="15" hidden="false" customHeight="false" outlineLevel="0" collapsed="false">
      <c r="A1796" s="7" t="s">
        <v>3005</v>
      </c>
      <c r="B1796" s="7" t="s">
        <v>673</v>
      </c>
      <c r="C1796" s="8" t="s">
        <v>3035</v>
      </c>
      <c r="D1796" s="9" t="str">
        <f aca="false">A1796&amp;"|"&amp;B1796</f>
        <v>New Jersey|Sussex County</v>
      </c>
      <c r="E1796" s="10" t="n">
        <v>1503</v>
      </c>
      <c r="F1796" s="10" t="n">
        <v>2437</v>
      </c>
      <c r="G1796" s="10" t="n">
        <v>107</v>
      </c>
      <c r="H1796" s="10" t="n">
        <v>13</v>
      </c>
      <c r="I1796" s="10" t="n">
        <v>1320</v>
      </c>
      <c r="J1796" s="10" t="n">
        <v>114316</v>
      </c>
      <c r="K1796" s="11" t="n">
        <v>145117</v>
      </c>
      <c r="L1796" s="12" t="n">
        <f aca="false">IF(COUNT(F1796,G1796)=2,F1796+G1796,"")</f>
        <v>2544</v>
      </c>
      <c r="M1796" s="12" t="n">
        <f aca="false">IF(COUNT(E1796,H1796)=2,E1796+H1796,"")</f>
        <v>1516</v>
      </c>
    </row>
    <row r="1797" customFormat="false" ht="15" hidden="false" customHeight="false" outlineLevel="0" collapsed="false">
      <c r="A1797" s="7" t="s">
        <v>3005</v>
      </c>
      <c r="B1797" s="7" t="s">
        <v>403</v>
      </c>
      <c r="C1797" s="8" t="s">
        <v>3036</v>
      </c>
      <c r="D1797" s="9" t="str">
        <f aca="false">A1797&amp;"|"&amp;B1797</f>
        <v>New Jersey|Union County</v>
      </c>
      <c r="E1797" s="10" t="n">
        <v>1664</v>
      </c>
      <c r="F1797" s="10" t="n">
        <v>3119</v>
      </c>
      <c r="G1797" s="10" t="n">
        <v>119</v>
      </c>
      <c r="H1797" s="10" t="n">
        <v>13</v>
      </c>
      <c r="I1797" s="10" t="n">
        <v>1295</v>
      </c>
      <c r="J1797" s="10" t="n">
        <v>100117</v>
      </c>
      <c r="K1797" s="11" t="n">
        <v>572549</v>
      </c>
      <c r="L1797" s="12" t="n">
        <f aca="false">IF(COUNT(F1797,G1797)=2,F1797+G1797,"")</f>
        <v>3238</v>
      </c>
      <c r="M1797" s="12" t="n">
        <f aca="false">IF(COUNT(E1797,H1797)=2,E1797+H1797,"")</f>
        <v>1677</v>
      </c>
    </row>
    <row r="1798" customFormat="false" ht="15" hidden="false" customHeight="false" outlineLevel="0" collapsed="false">
      <c r="A1798" s="7" t="s">
        <v>3005</v>
      </c>
      <c r="B1798" s="7" t="s">
        <v>1043</v>
      </c>
      <c r="C1798" s="8" t="s">
        <v>3037</v>
      </c>
      <c r="D1798" s="9" t="str">
        <f aca="false">A1798&amp;"|"&amp;B1798</f>
        <v>New Jersey|Warren County</v>
      </c>
      <c r="E1798" s="10" t="n">
        <v>1368</v>
      </c>
      <c r="F1798" s="10" t="n">
        <v>2306</v>
      </c>
      <c r="G1798" s="10" t="n">
        <v>97</v>
      </c>
      <c r="H1798" s="10" t="n">
        <v>13</v>
      </c>
      <c r="I1798" s="10" t="n">
        <v>1239</v>
      </c>
      <c r="J1798" s="10" t="n">
        <v>99596</v>
      </c>
      <c r="K1798" s="11" t="n">
        <v>110238</v>
      </c>
      <c r="L1798" s="12" t="n">
        <f aca="false">IF(COUNT(F1798,G1798)=2,F1798+G1798,"")</f>
        <v>2403</v>
      </c>
      <c r="M1798" s="12" t="n">
        <f aca="false">IF(COUNT(E1798,H1798)=2,E1798+H1798,"")</f>
        <v>1381</v>
      </c>
    </row>
    <row r="1799" customFormat="false" ht="15" hidden="false" customHeight="false" outlineLevel="0" collapsed="false">
      <c r="A1799" s="7" t="s">
        <v>3038</v>
      </c>
      <c r="B1799" s="7" t="s">
        <v>3039</v>
      </c>
      <c r="C1799" s="8" t="s">
        <v>3040</v>
      </c>
      <c r="D1799" s="9" t="str">
        <f aca="false">A1799&amp;"|"&amp;B1799</f>
        <v>New Mexico|Bernalillo County</v>
      </c>
      <c r="E1799" s="10" t="n">
        <v>1087</v>
      </c>
      <c r="F1799" s="10" t="n">
        <v>1568</v>
      </c>
      <c r="G1799" s="10" t="n">
        <v>116</v>
      </c>
      <c r="H1799" s="10" t="n">
        <v>15</v>
      </c>
      <c r="I1799" s="10" t="n">
        <v>871</v>
      </c>
      <c r="J1799" s="10" t="n">
        <v>66514</v>
      </c>
      <c r="K1799" s="11" t="n">
        <v>674357</v>
      </c>
      <c r="L1799" s="12" t="n">
        <f aca="false">IF(COUNT(F1799,G1799)=2,F1799+G1799,"")</f>
        <v>1684</v>
      </c>
      <c r="M1799" s="12" t="n">
        <f aca="false">IF(COUNT(E1799,H1799)=2,E1799+H1799,"")</f>
        <v>1102</v>
      </c>
    </row>
    <row r="1800" customFormat="false" ht="15" hidden="false" customHeight="false" outlineLevel="0" collapsed="false">
      <c r="A1800" s="7" t="s">
        <v>3038</v>
      </c>
      <c r="B1800" s="7" t="s">
        <v>3041</v>
      </c>
      <c r="C1800" s="8" t="s">
        <v>3042</v>
      </c>
      <c r="D1800" s="9" t="str">
        <f aca="false">A1800&amp;"|"&amp;B1800</f>
        <v>New Mexico|Catron County</v>
      </c>
      <c r="E1800" s="10" t="n">
        <v>740</v>
      </c>
      <c r="F1800" s="10" t="n">
        <v>1111</v>
      </c>
      <c r="G1800" s="10" t="n">
        <v>79</v>
      </c>
      <c r="H1800" s="10" t="n">
        <v>15</v>
      </c>
      <c r="I1800" s="10" t="n">
        <v>593</v>
      </c>
      <c r="J1800" s="10" t="n">
        <v>46439</v>
      </c>
      <c r="K1800" s="11" t="n">
        <v>3685</v>
      </c>
      <c r="L1800" s="12" t="n">
        <f aca="false">IF(COUNT(F1800,G1800)=2,F1800+G1800,"")</f>
        <v>1190</v>
      </c>
      <c r="M1800" s="12" t="n">
        <f aca="false">IF(COUNT(E1800,H1800)=2,E1800+H1800,"")</f>
        <v>755</v>
      </c>
    </row>
    <row r="1801" customFormat="false" ht="15" hidden="false" customHeight="false" outlineLevel="0" collapsed="false">
      <c r="A1801" s="7" t="s">
        <v>3038</v>
      </c>
      <c r="B1801" s="7" t="s">
        <v>3043</v>
      </c>
      <c r="C1801" s="8" t="s">
        <v>3044</v>
      </c>
      <c r="D1801" s="9" t="str">
        <f aca="false">A1801&amp;"|"&amp;B1801</f>
        <v>New Mexico|Chaves County</v>
      </c>
      <c r="E1801" s="10" t="n">
        <v>838</v>
      </c>
      <c r="F1801" s="10" t="n">
        <v>1250</v>
      </c>
      <c r="G1801" s="10" t="n">
        <v>89</v>
      </c>
      <c r="H1801" s="10" t="n">
        <v>15</v>
      </c>
      <c r="I1801" s="10" t="n">
        <v>672</v>
      </c>
      <c r="J1801" s="10" t="n">
        <v>52029</v>
      </c>
      <c r="K1801" s="11" t="n">
        <v>64446</v>
      </c>
      <c r="L1801" s="12" t="n">
        <f aca="false">IF(COUNT(F1801,G1801)=2,F1801+G1801,"")</f>
        <v>1339</v>
      </c>
      <c r="M1801" s="12" t="n">
        <f aca="false">IF(COUNT(E1801,H1801)=2,E1801+H1801,"")</f>
        <v>853</v>
      </c>
    </row>
    <row r="1802" customFormat="false" ht="15" hidden="false" customHeight="false" outlineLevel="0" collapsed="false">
      <c r="A1802" s="7" t="s">
        <v>3038</v>
      </c>
      <c r="B1802" s="7" t="s">
        <v>3045</v>
      </c>
      <c r="C1802" s="8" t="s">
        <v>3046</v>
      </c>
      <c r="D1802" s="9" t="str">
        <f aca="false">A1802&amp;"|"&amp;B1802</f>
        <v>New Mexico|Cibola County</v>
      </c>
      <c r="E1802" s="10" t="n">
        <v>724</v>
      </c>
      <c r="F1802" s="10" t="n">
        <v>1183</v>
      </c>
      <c r="G1802" s="10" t="n">
        <v>77</v>
      </c>
      <c r="H1802" s="10" t="n">
        <v>15</v>
      </c>
      <c r="I1802" s="10" t="n">
        <v>580</v>
      </c>
      <c r="J1802" s="10" t="n">
        <v>51765</v>
      </c>
      <c r="K1802" s="11" t="n">
        <v>27059</v>
      </c>
      <c r="L1802" s="12" t="n">
        <f aca="false">IF(COUNT(F1802,G1802)=2,F1802+G1802,"")</f>
        <v>1260</v>
      </c>
      <c r="M1802" s="12" t="n">
        <f aca="false">IF(COUNT(E1802,H1802)=2,E1802+H1802,"")</f>
        <v>739</v>
      </c>
    </row>
    <row r="1803" customFormat="false" ht="15" hidden="false" customHeight="false" outlineLevel="0" collapsed="false">
      <c r="A1803" s="7" t="s">
        <v>3038</v>
      </c>
      <c r="B1803" s="7" t="s">
        <v>2850</v>
      </c>
      <c r="C1803" s="8" t="s">
        <v>3047</v>
      </c>
      <c r="D1803" s="9" t="str">
        <f aca="false">A1803&amp;"|"&amp;B1803</f>
        <v>New Mexico|Colfax County</v>
      </c>
      <c r="E1803" s="10" t="n">
        <v>704</v>
      </c>
      <c r="F1803" s="10" t="n">
        <v>1230</v>
      </c>
      <c r="G1803" s="10" t="n">
        <v>77</v>
      </c>
      <c r="H1803" s="10" t="n">
        <v>15</v>
      </c>
      <c r="I1803" s="10" t="n">
        <v>580</v>
      </c>
      <c r="J1803" s="10" t="n">
        <v>52690</v>
      </c>
      <c r="K1803" s="11" t="n">
        <v>12336</v>
      </c>
      <c r="L1803" s="12" t="n">
        <f aca="false">IF(COUNT(F1803,G1803)=2,F1803+G1803,"")</f>
        <v>1307</v>
      </c>
      <c r="M1803" s="12" t="n">
        <f aca="false">IF(COUNT(E1803,H1803)=2,E1803+H1803,"")</f>
        <v>719</v>
      </c>
    </row>
    <row r="1804" customFormat="false" ht="15" hidden="false" customHeight="false" outlineLevel="0" collapsed="false">
      <c r="A1804" s="7" t="s">
        <v>3038</v>
      </c>
      <c r="B1804" s="7" t="s">
        <v>3048</v>
      </c>
      <c r="C1804" s="8" t="s">
        <v>3049</v>
      </c>
      <c r="D1804" s="9" t="str">
        <f aca="false">A1804&amp;"|"&amp;B1804</f>
        <v>New Mexico|Curry County</v>
      </c>
      <c r="E1804" s="10" t="n">
        <v>987</v>
      </c>
      <c r="F1804" s="10" t="n">
        <v>1406</v>
      </c>
      <c r="G1804" s="10" t="n">
        <v>105</v>
      </c>
      <c r="H1804" s="10" t="n">
        <v>15</v>
      </c>
      <c r="I1804" s="10" t="n">
        <v>791</v>
      </c>
      <c r="J1804" s="10" t="n">
        <v>56259</v>
      </c>
      <c r="K1804" s="11" t="n">
        <v>47932</v>
      </c>
      <c r="L1804" s="12" t="n">
        <f aca="false">IF(COUNT(F1804,G1804)=2,F1804+G1804,"")</f>
        <v>1511</v>
      </c>
      <c r="M1804" s="12" t="n">
        <f aca="false">IF(COUNT(E1804,H1804)=2,E1804+H1804,"")</f>
        <v>1002</v>
      </c>
    </row>
    <row r="1805" customFormat="false" ht="15" hidden="false" customHeight="false" outlineLevel="0" collapsed="false">
      <c r="A1805" s="7" t="s">
        <v>3038</v>
      </c>
      <c r="B1805" s="7" t="s">
        <v>3050</v>
      </c>
      <c r="C1805" s="8" t="s">
        <v>3051</v>
      </c>
      <c r="D1805" s="9" t="str">
        <f aca="false">A1805&amp;"|"&amp;B1805</f>
        <v>New Mexico|De Baca County</v>
      </c>
      <c r="E1805" s="10" t="n">
        <v>727</v>
      </c>
      <c r="F1805" s="10" t="n">
        <v>1810</v>
      </c>
      <c r="G1805" s="10" t="n">
        <v>77</v>
      </c>
      <c r="H1805" s="10" t="n">
        <v>15</v>
      </c>
      <c r="I1805" s="10" t="n">
        <v>583</v>
      </c>
      <c r="J1805" s="10" t="n">
        <v>40804</v>
      </c>
      <c r="K1805" s="11" t="n">
        <v>1580</v>
      </c>
      <c r="L1805" s="12" t="n">
        <f aca="false">IF(COUNT(F1805,G1805)=2,F1805+G1805,"")</f>
        <v>1887</v>
      </c>
      <c r="M1805" s="12" t="n">
        <f aca="false">IF(COUNT(E1805,H1805)=2,E1805+H1805,"")</f>
        <v>742</v>
      </c>
    </row>
    <row r="1806" customFormat="false" ht="15" hidden="false" customHeight="false" outlineLevel="0" collapsed="false">
      <c r="A1806" s="7" t="s">
        <v>3038</v>
      </c>
      <c r="B1806" s="7" t="s">
        <v>3052</v>
      </c>
      <c r="C1806" s="8" t="s">
        <v>3053</v>
      </c>
      <c r="D1806" s="9" t="str">
        <f aca="false">A1806&amp;"|"&amp;B1806</f>
        <v>New Mexico|Doña Ana County</v>
      </c>
      <c r="E1806" s="10" t="n">
        <v>903</v>
      </c>
      <c r="F1806" s="10" t="n">
        <v>1413</v>
      </c>
      <c r="G1806" s="10" t="n">
        <v>96</v>
      </c>
      <c r="H1806" s="10" t="n">
        <v>15</v>
      </c>
      <c r="I1806" s="10" t="n">
        <v>724</v>
      </c>
      <c r="J1806" s="10" t="n">
        <v>55663</v>
      </c>
      <c r="K1806" s="11" t="n">
        <v>221665</v>
      </c>
      <c r="L1806" s="12" t="n">
        <f aca="false">IF(COUNT(F1806,G1806)=2,F1806+G1806,"")</f>
        <v>1509</v>
      </c>
      <c r="M1806" s="12" t="n">
        <f aca="false">IF(COUNT(E1806,H1806)=2,E1806+H1806,"")</f>
        <v>918</v>
      </c>
    </row>
    <row r="1807" customFormat="false" ht="15" hidden="false" customHeight="false" outlineLevel="0" collapsed="false">
      <c r="A1807" s="7" t="s">
        <v>3038</v>
      </c>
      <c r="B1807" s="7" t="s">
        <v>3054</v>
      </c>
      <c r="C1807" s="8" t="s">
        <v>3055</v>
      </c>
      <c r="D1807" s="9" t="str">
        <f aca="false">A1807&amp;"|"&amp;B1807</f>
        <v>New Mexico|Eddy County</v>
      </c>
      <c r="E1807" s="10" t="n">
        <v>1183</v>
      </c>
      <c r="F1807" s="10" t="n">
        <v>1510</v>
      </c>
      <c r="G1807" s="10" t="n">
        <v>126</v>
      </c>
      <c r="H1807" s="10" t="n">
        <v>15</v>
      </c>
      <c r="I1807" s="10" t="n">
        <v>948</v>
      </c>
      <c r="J1807" s="10" t="n">
        <v>79605</v>
      </c>
      <c r="K1807" s="11" t="n">
        <v>61114</v>
      </c>
      <c r="L1807" s="12" t="n">
        <f aca="false">IF(COUNT(F1807,G1807)=2,F1807+G1807,"")</f>
        <v>1636</v>
      </c>
      <c r="M1807" s="12" t="n">
        <f aca="false">IF(COUNT(E1807,H1807)=2,E1807+H1807,"")</f>
        <v>1198</v>
      </c>
    </row>
    <row r="1808" customFormat="false" ht="15" hidden="false" customHeight="false" outlineLevel="0" collapsed="false">
      <c r="A1808" s="7" t="s">
        <v>3038</v>
      </c>
      <c r="B1808" s="7" t="s">
        <v>329</v>
      </c>
      <c r="C1808" s="8" t="s">
        <v>3056</v>
      </c>
      <c r="D1808" s="9" t="str">
        <f aca="false">A1808&amp;"|"&amp;B1808</f>
        <v>New Mexico|Grant County</v>
      </c>
      <c r="E1808" s="10" t="n">
        <v>810</v>
      </c>
      <c r="F1808" s="10" t="n">
        <v>1191</v>
      </c>
      <c r="G1808" s="10" t="n">
        <v>86</v>
      </c>
      <c r="H1808" s="10" t="n">
        <v>15</v>
      </c>
      <c r="I1808" s="10" t="n">
        <v>649</v>
      </c>
      <c r="J1808" s="10" t="n">
        <v>45921</v>
      </c>
      <c r="K1808" s="11" t="n">
        <v>27856</v>
      </c>
      <c r="L1808" s="12" t="n">
        <f aca="false">IF(COUNT(F1808,G1808)=2,F1808+G1808,"")</f>
        <v>1277</v>
      </c>
      <c r="M1808" s="12" t="n">
        <f aca="false">IF(COUNT(E1808,H1808)=2,E1808+H1808,"")</f>
        <v>825</v>
      </c>
    </row>
    <row r="1809" customFormat="false" ht="15" hidden="false" customHeight="false" outlineLevel="0" collapsed="false">
      <c r="A1809" s="7" t="s">
        <v>3038</v>
      </c>
      <c r="B1809" s="7" t="s">
        <v>3057</v>
      </c>
      <c r="C1809" s="8" t="s">
        <v>3058</v>
      </c>
      <c r="D1809" s="9" t="str">
        <f aca="false">A1809&amp;"|"&amp;B1809</f>
        <v>New Mexico|Guadalupe County</v>
      </c>
      <c r="E1809" s="10" t="n">
        <v>515</v>
      </c>
      <c r="F1809" s="10" t="n">
        <v>1530</v>
      </c>
      <c r="G1809" s="10" t="n">
        <v>77</v>
      </c>
      <c r="H1809" s="10" t="n">
        <v>15</v>
      </c>
      <c r="I1809" s="10" t="n">
        <v>580</v>
      </c>
      <c r="J1809" s="10" t="n">
        <v>40149</v>
      </c>
      <c r="K1809" s="11" t="n">
        <v>4379</v>
      </c>
      <c r="L1809" s="12" t="n">
        <f aca="false">IF(COUNT(F1809,G1809)=2,F1809+G1809,"")</f>
        <v>1607</v>
      </c>
      <c r="M1809" s="12" t="n">
        <f aca="false">IF(COUNT(E1809,H1809)=2,E1809+H1809,"")</f>
        <v>530</v>
      </c>
    </row>
    <row r="1810" customFormat="false" ht="15" hidden="false" customHeight="false" outlineLevel="0" collapsed="false">
      <c r="A1810" s="7" t="s">
        <v>3038</v>
      </c>
      <c r="B1810" s="7" t="s">
        <v>3059</v>
      </c>
      <c r="C1810" s="8" t="s">
        <v>3060</v>
      </c>
      <c r="D1810" s="9" t="str">
        <f aca="false">A1810&amp;"|"&amp;B1810</f>
        <v>New Mexico|Harding County</v>
      </c>
      <c r="E1810" s="10" t="n">
        <v>700</v>
      </c>
      <c r="F1810" s="10" t="n">
        <v>1106</v>
      </c>
      <c r="G1810" s="10" t="n">
        <v>77</v>
      </c>
      <c r="H1810" s="10" t="n">
        <v>15</v>
      </c>
      <c r="I1810" s="10" t="n">
        <v>580</v>
      </c>
      <c r="J1810" s="10" t="n">
        <v>41250</v>
      </c>
      <c r="K1810" s="11" t="n">
        <v>748</v>
      </c>
      <c r="L1810" s="12" t="n">
        <f aca="false">IF(COUNT(F1810,G1810)=2,F1810+G1810,"")</f>
        <v>1183</v>
      </c>
      <c r="M1810" s="12" t="n">
        <f aca="false">IF(COUNT(E1810,H1810)=2,E1810+H1810,"")</f>
        <v>715</v>
      </c>
    </row>
    <row r="1811" customFormat="false" ht="15" hidden="false" customHeight="false" outlineLevel="0" collapsed="false">
      <c r="A1811" s="7" t="s">
        <v>3038</v>
      </c>
      <c r="B1811" s="7" t="s">
        <v>3061</v>
      </c>
      <c r="C1811" s="8" t="s">
        <v>3062</v>
      </c>
      <c r="D1811" s="9" t="str">
        <f aca="false">A1811&amp;"|"&amp;B1811</f>
        <v>New Mexico|Hidalgo County</v>
      </c>
      <c r="E1811" s="10" t="n">
        <v>803</v>
      </c>
      <c r="F1811" s="10" t="n">
        <v>995</v>
      </c>
      <c r="G1811" s="10" t="n">
        <v>86</v>
      </c>
      <c r="H1811" s="10" t="n">
        <v>15</v>
      </c>
      <c r="I1811" s="10" t="n">
        <v>644</v>
      </c>
      <c r="J1811" s="10" t="n">
        <v>49076</v>
      </c>
      <c r="K1811" s="11" t="n">
        <v>4097</v>
      </c>
      <c r="L1811" s="12" t="n">
        <f aca="false">IF(COUNT(F1811,G1811)=2,F1811+G1811,"")</f>
        <v>1081</v>
      </c>
      <c r="M1811" s="12" t="n">
        <f aca="false">IF(COUNT(E1811,H1811)=2,E1811+H1811,"")</f>
        <v>818</v>
      </c>
    </row>
    <row r="1812" customFormat="false" ht="15" hidden="false" customHeight="false" outlineLevel="0" collapsed="false">
      <c r="A1812" s="7" t="s">
        <v>3038</v>
      </c>
      <c r="B1812" s="7" t="s">
        <v>3063</v>
      </c>
      <c r="C1812" s="8" t="s">
        <v>3064</v>
      </c>
      <c r="D1812" s="9" t="str">
        <f aca="false">A1812&amp;"|"&amp;B1812</f>
        <v>New Mexico|Lea County</v>
      </c>
      <c r="E1812" s="10" t="n">
        <v>1119</v>
      </c>
      <c r="F1812" s="10" t="n">
        <v>1537</v>
      </c>
      <c r="G1812" s="10" t="n">
        <v>119</v>
      </c>
      <c r="H1812" s="10" t="n">
        <v>15</v>
      </c>
      <c r="I1812" s="10" t="n">
        <v>897</v>
      </c>
      <c r="J1812" s="10" t="n">
        <v>68750</v>
      </c>
      <c r="K1812" s="11" t="n">
        <v>73154</v>
      </c>
      <c r="L1812" s="12" t="n">
        <f aca="false">IF(COUNT(F1812,G1812)=2,F1812+G1812,"")</f>
        <v>1656</v>
      </c>
      <c r="M1812" s="12" t="n">
        <f aca="false">IF(COUNT(E1812,H1812)=2,E1812+H1812,"")</f>
        <v>1134</v>
      </c>
    </row>
    <row r="1813" customFormat="false" ht="15" hidden="false" customHeight="false" outlineLevel="0" collapsed="false">
      <c r="A1813" s="7" t="s">
        <v>3038</v>
      </c>
      <c r="B1813" s="7" t="s">
        <v>350</v>
      </c>
      <c r="C1813" s="8" t="s">
        <v>3065</v>
      </c>
      <c r="D1813" s="9" t="str">
        <f aca="false">A1813&amp;"|"&amp;B1813</f>
        <v>New Mexico|Lincoln County</v>
      </c>
      <c r="E1813" s="10" t="n">
        <v>883</v>
      </c>
      <c r="F1813" s="10" t="n">
        <v>1449</v>
      </c>
      <c r="G1813" s="10" t="n">
        <v>94</v>
      </c>
      <c r="H1813" s="10" t="n">
        <v>15</v>
      </c>
      <c r="I1813" s="10" t="n">
        <v>708</v>
      </c>
      <c r="J1813" s="10" t="n">
        <v>51643</v>
      </c>
      <c r="K1813" s="11" t="n">
        <v>20227</v>
      </c>
      <c r="L1813" s="12" t="n">
        <f aca="false">IF(COUNT(F1813,G1813)=2,F1813+G1813,"")</f>
        <v>1543</v>
      </c>
      <c r="M1813" s="12" t="n">
        <f aca="false">IF(COUNT(E1813,H1813)=2,E1813+H1813,"")</f>
        <v>898</v>
      </c>
    </row>
    <row r="1814" customFormat="false" ht="15" hidden="false" customHeight="false" outlineLevel="0" collapsed="false">
      <c r="A1814" s="7" t="s">
        <v>3038</v>
      </c>
      <c r="B1814" s="7" t="s">
        <v>3066</v>
      </c>
      <c r="C1814" s="8" t="s">
        <v>3067</v>
      </c>
      <c r="D1814" s="9" t="str">
        <f aca="false">A1814&amp;"|"&amp;B1814</f>
        <v>New Mexico|Los Alamos County</v>
      </c>
      <c r="E1814" s="10" t="n">
        <v>1308</v>
      </c>
      <c r="F1814" s="10" t="n">
        <v>2146</v>
      </c>
      <c r="G1814" s="10" t="n">
        <v>139</v>
      </c>
      <c r="H1814" s="10" t="n">
        <v>15</v>
      </c>
      <c r="I1814" s="10" t="n">
        <v>1048</v>
      </c>
      <c r="J1814" s="10" t="n">
        <v>143188</v>
      </c>
      <c r="K1814" s="11" t="n">
        <v>19374</v>
      </c>
      <c r="L1814" s="12" t="n">
        <f aca="false">IF(COUNT(F1814,G1814)=2,F1814+G1814,"")</f>
        <v>2285</v>
      </c>
      <c r="M1814" s="12" t="n">
        <f aca="false">IF(COUNT(E1814,H1814)=2,E1814+H1814,"")</f>
        <v>1323</v>
      </c>
    </row>
    <row r="1815" customFormat="false" ht="15" hidden="false" customHeight="false" outlineLevel="0" collapsed="false">
      <c r="A1815" s="7" t="s">
        <v>3038</v>
      </c>
      <c r="B1815" s="7" t="s">
        <v>3068</v>
      </c>
      <c r="C1815" s="8" t="s">
        <v>3069</v>
      </c>
      <c r="D1815" s="9" t="str">
        <f aca="false">A1815&amp;"|"&amp;B1815</f>
        <v>New Mexico|Luna County</v>
      </c>
      <c r="E1815" s="10" t="n">
        <v>685</v>
      </c>
      <c r="F1815" s="10" t="n">
        <v>1070</v>
      </c>
      <c r="G1815" s="10" t="n">
        <v>77</v>
      </c>
      <c r="H1815" s="10" t="n">
        <v>15</v>
      </c>
      <c r="I1815" s="10" t="n">
        <v>580</v>
      </c>
      <c r="J1815" s="10" t="n">
        <v>37917</v>
      </c>
      <c r="K1815" s="11" t="n">
        <v>25420</v>
      </c>
      <c r="L1815" s="12" t="n">
        <f aca="false">IF(COUNT(F1815,G1815)=2,F1815+G1815,"")</f>
        <v>1147</v>
      </c>
      <c r="M1815" s="12" t="n">
        <f aca="false">IF(COUNT(E1815,H1815)=2,E1815+H1815,"")</f>
        <v>700</v>
      </c>
    </row>
    <row r="1816" customFormat="false" ht="15" hidden="false" customHeight="false" outlineLevel="0" collapsed="false">
      <c r="A1816" s="7" t="s">
        <v>3038</v>
      </c>
      <c r="B1816" s="7" t="s">
        <v>3070</v>
      </c>
      <c r="C1816" s="8" t="s">
        <v>3071</v>
      </c>
      <c r="D1816" s="9" t="str">
        <f aca="false">A1816&amp;"|"&amp;B1816</f>
        <v>New Mexico|McKinley County</v>
      </c>
      <c r="E1816" s="10" t="n">
        <v>810</v>
      </c>
      <c r="F1816" s="10" t="n">
        <v>1204</v>
      </c>
      <c r="G1816" s="10" t="n">
        <v>86</v>
      </c>
      <c r="H1816" s="10" t="n">
        <v>15</v>
      </c>
      <c r="I1816" s="10" t="n">
        <v>649</v>
      </c>
      <c r="J1816" s="10" t="n">
        <v>44496</v>
      </c>
      <c r="K1816" s="11" t="n">
        <v>71172</v>
      </c>
      <c r="L1816" s="12" t="n">
        <f aca="false">IF(COUNT(F1816,G1816)=2,F1816+G1816,"")</f>
        <v>1290</v>
      </c>
      <c r="M1816" s="12" t="n">
        <f aca="false">IF(COUNT(E1816,H1816)=2,E1816+H1816,"")</f>
        <v>825</v>
      </c>
    </row>
    <row r="1817" customFormat="false" ht="15" hidden="false" customHeight="false" outlineLevel="0" collapsed="false">
      <c r="A1817" s="7" t="s">
        <v>3038</v>
      </c>
      <c r="B1817" s="7" t="s">
        <v>3072</v>
      </c>
      <c r="C1817" s="8" t="s">
        <v>3073</v>
      </c>
      <c r="D1817" s="9" t="str">
        <f aca="false">A1817&amp;"|"&amp;B1817</f>
        <v>New Mexico|Mora County</v>
      </c>
      <c r="E1817" s="10" t="n">
        <v>785</v>
      </c>
      <c r="F1817" s="10" t="n">
        <v>1380</v>
      </c>
      <c r="G1817" s="10" t="n">
        <v>84</v>
      </c>
      <c r="H1817" s="10" t="n">
        <v>15</v>
      </c>
      <c r="I1817" s="10" t="n">
        <v>629</v>
      </c>
      <c r="J1817" s="10" t="n">
        <v>50178</v>
      </c>
      <c r="K1817" s="11" t="n">
        <v>4176</v>
      </c>
      <c r="L1817" s="12" t="n">
        <f aca="false">IF(COUNT(F1817,G1817)=2,F1817+G1817,"")</f>
        <v>1464</v>
      </c>
      <c r="M1817" s="12" t="n">
        <f aca="false">IF(COUNT(E1817,H1817)=2,E1817+H1817,"")</f>
        <v>800</v>
      </c>
    </row>
    <row r="1818" customFormat="false" ht="15" hidden="false" customHeight="false" outlineLevel="0" collapsed="false">
      <c r="A1818" s="7" t="s">
        <v>3038</v>
      </c>
      <c r="B1818" s="7" t="s">
        <v>614</v>
      </c>
      <c r="C1818" s="8" t="s">
        <v>3074</v>
      </c>
      <c r="D1818" s="9" t="str">
        <f aca="false">A1818&amp;"|"&amp;B1818</f>
        <v>New Mexico|Otero County</v>
      </c>
      <c r="E1818" s="10" t="n">
        <v>926</v>
      </c>
      <c r="F1818" s="10" t="n">
        <v>1177</v>
      </c>
      <c r="G1818" s="10" t="n">
        <v>99</v>
      </c>
      <c r="H1818" s="10" t="n">
        <v>15</v>
      </c>
      <c r="I1818" s="10" t="n">
        <v>742</v>
      </c>
      <c r="J1818" s="10" t="n">
        <v>52717</v>
      </c>
      <c r="K1818" s="11" t="n">
        <v>68235</v>
      </c>
      <c r="L1818" s="12" t="n">
        <f aca="false">IF(COUNT(F1818,G1818)=2,F1818+G1818,"")</f>
        <v>1276</v>
      </c>
      <c r="M1818" s="12" t="n">
        <f aca="false">IF(COUNT(E1818,H1818)=2,E1818+H1818,"")</f>
        <v>941</v>
      </c>
    </row>
    <row r="1819" customFormat="false" ht="15" hidden="false" customHeight="false" outlineLevel="0" collapsed="false">
      <c r="A1819" s="7" t="s">
        <v>3038</v>
      </c>
      <c r="B1819" s="7" t="s">
        <v>3075</v>
      </c>
      <c r="C1819" s="8" t="s">
        <v>3076</v>
      </c>
      <c r="D1819" s="9" t="str">
        <f aca="false">A1819&amp;"|"&amp;B1819</f>
        <v>New Mexico|Quay County</v>
      </c>
      <c r="E1819" s="10" t="n">
        <v>752</v>
      </c>
      <c r="F1819" s="10" t="n">
        <v>882</v>
      </c>
      <c r="G1819" s="10" t="n">
        <v>80</v>
      </c>
      <c r="H1819" s="10" t="n">
        <v>15</v>
      </c>
      <c r="I1819" s="10" t="n">
        <v>603</v>
      </c>
      <c r="J1819" s="10" t="n">
        <v>43698</v>
      </c>
      <c r="K1819" s="11" t="n">
        <v>8616</v>
      </c>
      <c r="L1819" s="12" t="n">
        <f aca="false">IF(COUNT(F1819,G1819)=2,F1819+G1819,"")</f>
        <v>962</v>
      </c>
      <c r="M1819" s="12" t="n">
        <f aca="false">IF(COUNT(E1819,H1819)=2,E1819+H1819,"")</f>
        <v>767</v>
      </c>
    </row>
    <row r="1820" customFormat="false" ht="15" hidden="false" customHeight="false" outlineLevel="0" collapsed="false">
      <c r="A1820" s="7" t="s">
        <v>3038</v>
      </c>
      <c r="B1820" s="7" t="s">
        <v>3077</v>
      </c>
      <c r="C1820" s="8" t="s">
        <v>3078</v>
      </c>
      <c r="D1820" s="9" t="str">
        <f aca="false">A1820&amp;"|"&amp;B1820</f>
        <v>New Mexico|Rio Arriba County</v>
      </c>
      <c r="E1820" s="10" t="n">
        <v>760</v>
      </c>
      <c r="F1820" s="10" t="n">
        <v>1399</v>
      </c>
      <c r="G1820" s="10" t="n">
        <v>81</v>
      </c>
      <c r="H1820" s="10" t="n">
        <v>15</v>
      </c>
      <c r="I1820" s="10" t="n">
        <v>609</v>
      </c>
      <c r="J1820" s="10" t="n">
        <v>53901</v>
      </c>
      <c r="K1820" s="11" t="n">
        <v>40165</v>
      </c>
      <c r="L1820" s="12" t="n">
        <f aca="false">IF(COUNT(F1820,G1820)=2,F1820+G1820,"")</f>
        <v>1480</v>
      </c>
      <c r="M1820" s="12" t="n">
        <f aca="false">IF(COUNT(E1820,H1820)=2,E1820+H1820,"")</f>
        <v>775</v>
      </c>
    </row>
    <row r="1821" customFormat="false" ht="15" hidden="false" customHeight="false" outlineLevel="0" collapsed="false">
      <c r="A1821" s="7" t="s">
        <v>3038</v>
      </c>
      <c r="B1821" s="7" t="s">
        <v>2799</v>
      </c>
      <c r="C1821" s="8" t="s">
        <v>3079</v>
      </c>
      <c r="D1821" s="9" t="str">
        <f aca="false">A1821&amp;"|"&amp;B1821</f>
        <v>New Mexico|Roosevelt County</v>
      </c>
      <c r="E1821" s="10" t="n">
        <v>863</v>
      </c>
      <c r="F1821" s="10" t="n">
        <v>1371</v>
      </c>
      <c r="G1821" s="10" t="n">
        <v>92</v>
      </c>
      <c r="H1821" s="10" t="n">
        <v>15</v>
      </c>
      <c r="I1821" s="10" t="n">
        <v>692</v>
      </c>
      <c r="J1821" s="10" t="n">
        <v>52445</v>
      </c>
      <c r="K1821" s="11" t="n">
        <v>19002</v>
      </c>
      <c r="L1821" s="12" t="n">
        <f aca="false">IF(COUNT(F1821,G1821)=2,F1821+G1821,"")</f>
        <v>1463</v>
      </c>
      <c r="M1821" s="12" t="n">
        <f aca="false">IF(COUNT(E1821,H1821)=2,E1821+H1821,"")</f>
        <v>878</v>
      </c>
    </row>
    <row r="1822" customFormat="false" ht="15" hidden="false" customHeight="false" outlineLevel="0" collapsed="false">
      <c r="A1822" s="7" t="s">
        <v>3038</v>
      </c>
      <c r="B1822" s="7" t="s">
        <v>635</v>
      </c>
      <c r="C1822" s="8" t="s">
        <v>3080</v>
      </c>
      <c r="D1822" s="9" t="str">
        <f aca="false">A1822&amp;"|"&amp;B1822</f>
        <v>New Mexico|San Juan County</v>
      </c>
      <c r="E1822" s="10" t="n">
        <v>917</v>
      </c>
      <c r="F1822" s="10" t="n">
        <v>1480</v>
      </c>
      <c r="G1822" s="10" t="n">
        <v>98</v>
      </c>
      <c r="H1822" s="10" t="n">
        <v>15</v>
      </c>
      <c r="I1822" s="10" t="n">
        <v>735</v>
      </c>
      <c r="J1822" s="10" t="n">
        <v>53020</v>
      </c>
      <c r="K1822" s="11" t="n">
        <v>121178</v>
      </c>
      <c r="L1822" s="12" t="n">
        <f aca="false">IF(COUNT(F1822,G1822)=2,F1822+G1822,"")</f>
        <v>1578</v>
      </c>
      <c r="M1822" s="12" t="n">
        <f aca="false">IF(COUNT(E1822,H1822)=2,E1822+H1822,"")</f>
        <v>932</v>
      </c>
    </row>
    <row r="1823" customFormat="false" ht="15" hidden="false" customHeight="false" outlineLevel="0" collapsed="false">
      <c r="A1823" s="7" t="s">
        <v>3038</v>
      </c>
      <c r="B1823" s="7" t="s">
        <v>637</v>
      </c>
      <c r="C1823" s="8" t="s">
        <v>3081</v>
      </c>
      <c r="D1823" s="9" t="str">
        <f aca="false">A1823&amp;"|"&amp;B1823</f>
        <v>New Mexico|San Miguel County</v>
      </c>
      <c r="E1823" s="10" t="n">
        <v>774</v>
      </c>
      <c r="F1823" s="10" t="n">
        <v>1380</v>
      </c>
      <c r="G1823" s="10" t="n">
        <v>82</v>
      </c>
      <c r="H1823" s="10" t="n">
        <v>15</v>
      </c>
      <c r="I1823" s="10" t="n">
        <v>620</v>
      </c>
      <c r="J1823" s="10" t="n">
        <v>47400</v>
      </c>
      <c r="K1823" s="11" t="n">
        <v>27036</v>
      </c>
      <c r="L1823" s="12" t="n">
        <f aca="false">IF(COUNT(F1823,G1823)=2,F1823+G1823,"")</f>
        <v>1462</v>
      </c>
      <c r="M1823" s="12" t="n">
        <f aca="false">IF(COUNT(E1823,H1823)=2,E1823+H1823,"")</f>
        <v>789</v>
      </c>
    </row>
    <row r="1824" customFormat="false" ht="15" hidden="false" customHeight="false" outlineLevel="0" collapsed="false">
      <c r="A1824" s="7" t="s">
        <v>3038</v>
      </c>
      <c r="B1824" s="7" t="s">
        <v>3082</v>
      </c>
      <c r="C1824" s="8" t="s">
        <v>3083</v>
      </c>
      <c r="D1824" s="9" t="str">
        <f aca="false">A1824&amp;"|"&amp;B1824</f>
        <v>New Mexico|Sandoval County</v>
      </c>
      <c r="E1824" s="10" t="n">
        <v>1408</v>
      </c>
      <c r="F1824" s="10" t="n">
        <v>1600</v>
      </c>
      <c r="G1824" s="10" t="n">
        <v>150</v>
      </c>
      <c r="H1824" s="10" t="n">
        <v>15</v>
      </c>
      <c r="I1824" s="10" t="n">
        <v>1129</v>
      </c>
      <c r="J1824" s="10" t="n">
        <v>84053</v>
      </c>
      <c r="K1824" s="11" t="n">
        <v>151538</v>
      </c>
      <c r="L1824" s="12" t="n">
        <f aca="false">IF(COUNT(F1824,G1824)=2,F1824+G1824,"")</f>
        <v>1750</v>
      </c>
      <c r="M1824" s="12" t="n">
        <f aca="false">IF(COUNT(E1824,H1824)=2,E1824+H1824,"")</f>
        <v>1423</v>
      </c>
    </row>
    <row r="1825" customFormat="false" ht="15" hidden="false" customHeight="false" outlineLevel="0" collapsed="false">
      <c r="A1825" s="7" t="s">
        <v>3038</v>
      </c>
      <c r="B1825" s="7" t="s">
        <v>3084</v>
      </c>
      <c r="C1825" s="8" t="s">
        <v>3085</v>
      </c>
      <c r="D1825" s="9" t="str">
        <f aca="false">A1825&amp;"|"&amp;B1825</f>
        <v>New Mexico|Santa Fe County</v>
      </c>
      <c r="E1825" s="10" t="n">
        <v>1318</v>
      </c>
      <c r="F1825" s="10" t="n">
        <v>1860</v>
      </c>
      <c r="G1825" s="10" t="n">
        <v>140</v>
      </c>
      <c r="H1825" s="10" t="n">
        <v>15</v>
      </c>
      <c r="I1825" s="10" t="n">
        <v>1057</v>
      </c>
      <c r="J1825" s="10" t="n">
        <v>74689</v>
      </c>
      <c r="K1825" s="11" t="n">
        <v>155175</v>
      </c>
      <c r="L1825" s="12" t="n">
        <f aca="false">IF(COUNT(F1825,G1825)=2,F1825+G1825,"")</f>
        <v>2000</v>
      </c>
      <c r="M1825" s="12" t="n">
        <f aca="false">IF(COUNT(E1825,H1825)=2,E1825+H1825,"")</f>
        <v>1333</v>
      </c>
    </row>
    <row r="1826" customFormat="false" ht="15" hidden="false" customHeight="false" outlineLevel="0" collapsed="false">
      <c r="A1826" s="7" t="s">
        <v>3038</v>
      </c>
      <c r="B1826" s="7" t="s">
        <v>503</v>
      </c>
      <c r="C1826" s="8" t="s">
        <v>3086</v>
      </c>
      <c r="D1826" s="9" t="str">
        <f aca="false">A1826&amp;"|"&amp;B1826</f>
        <v>New Mexico|Sierra County</v>
      </c>
      <c r="E1826" s="10" t="n">
        <v>695</v>
      </c>
      <c r="F1826" s="10" t="n">
        <v>1031</v>
      </c>
      <c r="G1826" s="10" t="n">
        <v>77</v>
      </c>
      <c r="H1826" s="10" t="n">
        <v>15</v>
      </c>
      <c r="I1826" s="10" t="n">
        <v>580</v>
      </c>
      <c r="J1826" s="10" t="n">
        <v>37840</v>
      </c>
      <c r="K1826" s="11" t="n">
        <v>11511</v>
      </c>
      <c r="L1826" s="12" t="n">
        <f aca="false">IF(COUNT(F1826,G1826)=2,F1826+G1826,"")</f>
        <v>1108</v>
      </c>
      <c r="M1826" s="12" t="n">
        <f aca="false">IF(COUNT(E1826,H1826)=2,E1826+H1826,"")</f>
        <v>710</v>
      </c>
    </row>
    <row r="1827" customFormat="false" ht="15" hidden="false" customHeight="false" outlineLevel="0" collapsed="false">
      <c r="A1827" s="7" t="s">
        <v>3038</v>
      </c>
      <c r="B1827" s="7" t="s">
        <v>3087</v>
      </c>
      <c r="C1827" s="8" t="s">
        <v>3088</v>
      </c>
      <c r="D1827" s="9" t="str">
        <f aca="false">A1827&amp;"|"&amp;B1827</f>
        <v>New Mexico|Socorro County</v>
      </c>
      <c r="E1827" s="10" t="n">
        <v>653</v>
      </c>
      <c r="F1827" s="10" t="n">
        <v>1330</v>
      </c>
      <c r="G1827" s="10" t="n">
        <v>77</v>
      </c>
      <c r="H1827" s="10" t="n">
        <v>15</v>
      </c>
      <c r="I1827" s="10" t="n">
        <v>580</v>
      </c>
      <c r="J1827" s="10" t="n">
        <v>47556</v>
      </c>
      <c r="K1827" s="11" t="n">
        <v>16308</v>
      </c>
      <c r="L1827" s="12" t="n">
        <f aca="false">IF(COUNT(F1827,G1827)=2,F1827+G1827,"")</f>
        <v>1407</v>
      </c>
      <c r="M1827" s="12" t="n">
        <f aca="false">IF(COUNT(E1827,H1827)=2,E1827+H1827,"")</f>
        <v>668</v>
      </c>
    </row>
    <row r="1828" customFormat="false" ht="15" hidden="false" customHeight="false" outlineLevel="0" collapsed="false">
      <c r="A1828" s="7" t="s">
        <v>3038</v>
      </c>
      <c r="B1828" s="7" t="s">
        <v>3089</v>
      </c>
      <c r="C1828" s="8" t="s">
        <v>3090</v>
      </c>
      <c r="D1828" s="9" t="str">
        <f aca="false">A1828&amp;"|"&amp;B1828</f>
        <v>New Mexico|Taos County</v>
      </c>
      <c r="E1828" s="10" t="n">
        <v>1069</v>
      </c>
      <c r="F1828" s="10" t="n">
        <v>1604</v>
      </c>
      <c r="G1828" s="10" t="n">
        <v>114</v>
      </c>
      <c r="H1828" s="10" t="n">
        <v>15</v>
      </c>
      <c r="I1828" s="10" t="n">
        <v>857</v>
      </c>
      <c r="J1828" s="10" t="n">
        <v>58908</v>
      </c>
      <c r="K1828" s="11" t="n">
        <v>34516</v>
      </c>
      <c r="L1828" s="12" t="n">
        <f aca="false">IF(COUNT(F1828,G1828)=2,F1828+G1828,"")</f>
        <v>1718</v>
      </c>
      <c r="M1828" s="12" t="n">
        <f aca="false">IF(COUNT(E1828,H1828)=2,E1828+H1828,"")</f>
        <v>1084</v>
      </c>
    </row>
    <row r="1829" customFormat="false" ht="15" hidden="false" customHeight="false" outlineLevel="0" collapsed="false">
      <c r="A1829" s="7" t="s">
        <v>3038</v>
      </c>
      <c r="B1829" s="7" t="s">
        <v>3091</v>
      </c>
      <c r="C1829" s="8" t="s">
        <v>3092</v>
      </c>
      <c r="D1829" s="9" t="str">
        <f aca="false">A1829&amp;"|"&amp;B1829</f>
        <v>New Mexico|Torrance County</v>
      </c>
      <c r="E1829" s="10" t="n">
        <v>845</v>
      </c>
      <c r="F1829" s="10" t="n">
        <v>1159</v>
      </c>
      <c r="G1829" s="10" t="n">
        <v>90</v>
      </c>
      <c r="H1829" s="10" t="n">
        <v>15</v>
      </c>
      <c r="I1829" s="10" t="n">
        <v>677</v>
      </c>
      <c r="J1829" s="10" t="n">
        <v>46250</v>
      </c>
      <c r="K1829" s="11" t="n">
        <v>15290</v>
      </c>
      <c r="L1829" s="12" t="n">
        <f aca="false">IF(COUNT(F1829,G1829)=2,F1829+G1829,"")</f>
        <v>1249</v>
      </c>
      <c r="M1829" s="12" t="n">
        <f aca="false">IF(COUNT(E1829,H1829)=2,E1829+H1829,"")</f>
        <v>860</v>
      </c>
    </row>
    <row r="1830" customFormat="false" ht="15" hidden="false" customHeight="false" outlineLevel="0" collapsed="false">
      <c r="A1830" s="7" t="s">
        <v>3038</v>
      </c>
      <c r="B1830" s="7" t="s">
        <v>403</v>
      </c>
      <c r="C1830" s="8" t="s">
        <v>3093</v>
      </c>
      <c r="D1830" s="9" t="str">
        <f aca="false">A1830&amp;"|"&amp;B1830</f>
        <v>New Mexico|Union County</v>
      </c>
      <c r="E1830" s="10" t="n">
        <v>650</v>
      </c>
      <c r="F1830" s="10" t="n">
        <v>1147</v>
      </c>
      <c r="G1830" s="10" t="n">
        <v>77</v>
      </c>
      <c r="H1830" s="10" t="n">
        <v>15</v>
      </c>
      <c r="I1830" s="10" t="n">
        <v>580</v>
      </c>
      <c r="J1830" s="10" t="n">
        <v>45319</v>
      </c>
      <c r="K1830" s="11" t="n">
        <v>4039</v>
      </c>
      <c r="L1830" s="12" t="n">
        <f aca="false">IF(COUNT(F1830,G1830)=2,F1830+G1830,"")</f>
        <v>1224</v>
      </c>
      <c r="M1830" s="12" t="n">
        <f aca="false">IF(COUNT(E1830,H1830)=2,E1830+H1830,"")</f>
        <v>665</v>
      </c>
    </row>
    <row r="1831" customFormat="false" ht="15" hidden="false" customHeight="false" outlineLevel="0" collapsed="false">
      <c r="A1831" s="7" t="s">
        <v>3038</v>
      </c>
      <c r="B1831" s="7" t="s">
        <v>3094</v>
      </c>
      <c r="C1831" s="8" t="s">
        <v>3095</v>
      </c>
      <c r="D1831" s="9" t="str">
        <f aca="false">A1831&amp;"|"&amp;B1831</f>
        <v>New Mexico|Valencia County</v>
      </c>
      <c r="E1831" s="10" t="n">
        <v>970</v>
      </c>
      <c r="F1831" s="10" t="n">
        <v>1360</v>
      </c>
      <c r="G1831" s="10" t="n">
        <v>103</v>
      </c>
      <c r="H1831" s="10" t="n">
        <v>15</v>
      </c>
      <c r="I1831" s="10" t="n">
        <v>778</v>
      </c>
      <c r="J1831" s="10" t="n">
        <v>58333</v>
      </c>
      <c r="K1831" s="11" t="n">
        <v>77382</v>
      </c>
      <c r="L1831" s="12" t="n">
        <f aca="false">IF(COUNT(F1831,G1831)=2,F1831+G1831,"")</f>
        <v>1463</v>
      </c>
      <c r="M1831" s="12" t="n">
        <f aca="false">IF(COUNT(E1831,H1831)=2,E1831+H1831,"")</f>
        <v>985</v>
      </c>
    </row>
    <row r="1832" customFormat="false" ht="15" hidden="false" customHeight="false" outlineLevel="0" collapsed="false">
      <c r="A1832" s="7" t="s">
        <v>3096</v>
      </c>
      <c r="B1832" s="7" t="s">
        <v>3097</v>
      </c>
      <c r="C1832" s="8" t="s">
        <v>3098</v>
      </c>
      <c r="D1832" s="9" t="str">
        <f aca="false">A1832&amp;"|"&amp;B1832</f>
        <v>New York|Albany County</v>
      </c>
      <c r="E1832" s="10" t="n">
        <v>1252</v>
      </c>
      <c r="F1832" s="10" t="n">
        <v>1956</v>
      </c>
      <c r="G1832" s="10" t="n">
        <v>105</v>
      </c>
      <c r="H1832" s="10" t="n">
        <v>14</v>
      </c>
      <c r="I1832" s="10" t="n">
        <v>1235</v>
      </c>
      <c r="J1832" s="10" t="n">
        <v>83149</v>
      </c>
      <c r="K1832" s="11" t="n">
        <v>315374</v>
      </c>
      <c r="L1832" s="12" t="n">
        <f aca="false">IF(COUNT(F1832,G1832)=2,F1832+G1832,"")</f>
        <v>2061</v>
      </c>
      <c r="M1832" s="12" t="n">
        <f aca="false">IF(COUNT(E1832,H1832)=2,E1832+H1832,"")</f>
        <v>1266</v>
      </c>
    </row>
    <row r="1833" customFormat="false" ht="15" hidden="false" customHeight="false" outlineLevel="0" collapsed="false">
      <c r="A1833" s="7" t="s">
        <v>3096</v>
      </c>
      <c r="B1833" s="7" t="s">
        <v>2093</v>
      </c>
      <c r="C1833" s="8" t="s">
        <v>3099</v>
      </c>
      <c r="D1833" s="9" t="str">
        <f aca="false">A1833&amp;"|"&amp;B1833</f>
        <v>New York|Allegany County</v>
      </c>
      <c r="E1833" s="10" t="n">
        <v>754</v>
      </c>
      <c r="F1833" s="10" t="n">
        <v>1191</v>
      </c>
      <c r="G1833" s="10" t="n">
        <v>95</v>
      </c>
      <c r="H1833" s="10" t="n">
        <v>14</v>
      </c>
      <c r="I1833" s="10" t="n">
        <v>1070</v>
      </c>
      <c r="J1833" s="10" t="n">
        <v>61233</v>
      </c>
      <c r="K1833" s="11" t="n">
        <v>47027</v>
      </c>
      <c r="L1833" s="12" t="n">
        <f aca="false">IF(COUNT(F1833,G1833)=2,F1833+G1833,"")</f>
        <v>1286</v>
      </c>
      <c r="M1833" s="12" t="n">
        <f aca="false">IF(COUNT(E1833,H1833)=2,E1833+H1833,"")</f>
        <v>768</v>
      </c>
    </row>
    <row r="1834" customFormat="false" ht="15" hidden="false" customHeight="false" outlineLevel="0" collapsed="false">
      <c r="A1834" s="7" t="s">
        <v>3096</v>
      </c>
      <c r="B1834" s="7" t="s">
        <v>3100</v>
      </c>
      <c r="C1834" s="8" t="s">
        <v>3101</v>
      </c>
      <c r="D1834" s="9" t="str">
        <f aca="false">A1834&amp;"|"&amp;B1834</f>
        <v>New York|Brooklyn</v>
      </c>
      <c r="E1834" s="10" t="n">
        <v>1784</v>
      </c>
      <c r="F1834" s="10" t="n">
        <v>3468</v>
      </c>
      <c r="G1834" s="10" t="n">
        <v>150</v>
      </c>
      <c r="H1834" s="10" t="n">
        <v>14</v>
      </c>
      <c r="I1834" s="10" t="n">
        <v>1300</v>
      </c>
      <c r="J1834" s="10" t="n">
        <v>78548</v>
      </c>
      <c r="K1834" s="11" t="n">
        <v>2646306</v>
      </c>
      <c r="L1834" s="12" t="n">
        <f aca="false">IF(COUNT(F1834,G1834)=2,F1834+G1834,"")</f>
        <v>3618</v>
      </c>
      <c r="M1834" s="12" t="n">
        <f aca="false">IF(COUNT(E1834,H1834)=2,E1834+H1834,"")</f>
        <v>1798</v>
      </c>
    </row>
    <row r="1835" customFormat="false" ht="15" hidden="false" customHeight="false" outlineLevel="0" collapsed="false">
      <c r="A1835" s="7" t="s">
        <v>3096</v>
      </c>
      <c r="B1835" s="7" t="s">
        <v>3102</v>
      </c>
      <c r="C1835" s="8" t="s">
        <v>3103</v>
      </c>
      <c r="D1835" s="9" t="str">
        <f aca="false">A1835&amp;"|"&amp;B1835</f>
        <v>New York|Broome County</v>
      </c>
      <c r="E1835" s="10" t="n">
        <v>914</v>
      </c>
      <c r="F1835" s="10" t="n">
        <v>1377</v>
      </c>
      <c r="G1835" s="10" t="n">
        <v>95</v>
      </c>
      <c r="H1835" s="10" t="n">
        <v>14</v>
      </c>
      <c r="I1835" s="10" t="n">
        <v>1070</v>
      </c>
      <c r="J1835" s="10" t="n">
        <v>61059</v>
      </c>
      <c r="K1835" s="11" t="n">
        <v>197738</v>
      </c>
      <c r="L1835" s="12" t="n">
        <f aca="false">IF(COUNT(F1835,G1835)=2,F1835+G1835,"")</f>
        <v>1472</v>
      </c>
      <c r="M1835" s="12" t="n">
        <f aca="false">IF(COUNT(E1835,H1835)=2,E1835+H1835,"")</f>
        <v>928</v>
      </c>
    </row>
    <row r="1836" customFormat="false" ht="15" hidden="false" customHeight="false" outlineLevel="0" collapsed="false">
      <c r="A1836" s="7" t="s">
        <v>3096</v>
      </c>
      <c r="B1836" s="7" t="s">
        <v>3104</v>
      </c>
      <c r="C1836" s="8" t="s">
        <v>3105</v>
      </c>
      <c r="D1836" s="9" t="str">
        <f aca="false">A1836&amp;"|"&amp;B1836</f>
        <v>New York|Cattaraugus County</v>
      </c>
      <c r="E1836" s="10" t="n">
        <v>759</v>
      </c>
      <c r="F1836" s="10" t="n">
        <v>1247</v>
      </c>
      <c r="G1836" s="10" t="n">
        <v>95</v>
      </c>
      <c r="H1836" s="10" t="n">
        <v>14</v>
      </c>
      <c r="I1836" s="10" t="n">
        <v>1070</v>
      </c>
      <c r="J1836" s="10" t="n">
        <v>58248</v>
      </c>
      <c r="K1836" s="11" t="n">
        <v>76479</v>
      </c>
      <c r="L1836" s="12" t="n">
        <f aca="false">IF(COUNT(F1836,G1836)=2,F1836+G1836,"")</f>
        <v>1342</v>
      </c>
      <c r="M1836" s="12" t="n">
        <f aca="false">IF(COUNT(E1836,H1836)=2,E1836+H1836,"")</f>
        <v>773</v>
      </c>
    </row>
    <row r="1837" customFormat="false" ht="15" hidden="false" customHeight="false" outlineLevel="0" collapsed="false">
      <c r="A1837" s="7" t="s">
        <v>3096</v>
      </c>
      <c r="B1837" s="7" t="s">
        <v>3106</v>
      </c>
      <c r="C1837" s="8" t="s">
        <v>3107</v>
      </c>
      <c r="D1837" s="9" t="str">
        <f aca="false">A1837&amp;"|"&amp;B1837</f>
        <v>New York|Cayuga County</v>
      </c>
      <c r="E1837" s="10" t="n">
        <v>895</v>
      </c>
      <c r="F1837" s="10" t="n">
        <v>1497</v>
      </c>
      <c r="G1837" s="10" t="n">
        <v>95</v>
      </c>
      <c r="H1837" s="10" t="n">
        <v>14</v>
      </c>
      <c r="I1837" s="10" t="n">
        <v>1070</v>
      </c>
      <c r="J1837" s="10" t="n">
        <v>66583</v>
      </c>
      <c r="K1837" s="11" t="n">
        <v>75464</v>
      </c>
      <c r="L1837" s="12" t="n">
        <f aca="false">IF(COUNT(F1837,G1837)=2,F1837+G1837,"")</f>
        <v>1592</v>
      </c>
      <c r="M1837" s="12" t="n">
        <f aca="false">IF(COUNT(E1837,H1837)=2,E1837+H1837,"")</f>
        <v>909</v>
      </c>
    </row>
    <row r="1838" customFormat="false" ht="15" hidden="false" customHeight="false" outlineLevel="0" collapsed="false">
      <c r="A1838" s="7" t="s">
        <v>3096</v>
      </c>
      <c r="B1838" s="7" t="s">
        <v>1603</v>
      </c>
      <c r="C1838" s="8" t="s">
        <v>3108</v>
      </c>
      <c r="D1838" s="9" t="str">
        <f aca="false">A1838&amp;"|"&amp;B1838</f>
        <v>New York|Chautauqua County</v>
      </c>
      <c r="E1838" s="10" t="n">
        <v>797</v>
      </c>
      <c r="F1838" s="10" t="n">
        <v>1174</v>
      </c>
      <c r="G1838" s="10" t="n">
        <v>95</v>
      </c>
      <c r="H1838" s="10" t="n">
        <v>14</v>
      </c>
      <c r="I1838" s="10" t="n">
        <v>1070</v>
      </c>
      <c r="J1838" s="10" t="n">
        <v>56507</v>
      </c>
      <c r="K1838" s="11" t="n">
        <v>126329</v>
      </c>
      <c r="L1838" s="12" t="n">
        <f aca="false">IF(COUNT(F1838,G1838)=2,F1838+G1838,"")</f>
        <v>1269</v>
      </c>
      <c r="M1838" s="12" t="n">
        <f aca="false">IF(COUNT(E1838,H1838)=2,E1838+H1838,"")</f>
        <v>811</v>
      </c>
    </row>
    <row r="1839" customFormat="false" ht="15" hidden="false" customHeight="false" outlineLevel="0" collapsed="false">
      <c r="A1839" s="7" t="s">
        <v>3096</v>
      </c>
      <c r="B1839" s="7" t="s">
        <v>3109</v>
      </c>
      <c r="C1839" s="8" t="s">
        <v>3110</v>
      </c>
      <c r="D1839" s="9" t="str">
        <f aca="false">A1839&amp;"|"&amp;B1839</f>
        <v>New York|Chemung County</v>
      </c>
      <c r="E1839" s="10" t="n">
        <v>1020</v>
      </c>
      <c r="F1839" s="10" t="n">
        <v>1330</v>
      </c>
      <c r="G1839" s="10" t="n">
        <v>95</v>
      </c>
      <c r="H1839" s="10" t="n">
        <v>14</v>
      </c>
      <c r="I1839" s="10" t="n">
        <v>1070</v>
      </c>
      <c r="J1839" s="10" t="n">
        <v>63469</v>
      </c>
      <c r="K1839" s="11" t="n">
        <v>82805</v>
      </c>
      <c r="L1839" s="12" t="n">
        <f aca="false">IF(COUNT(F1839,G1839)=2,F1839+G1839,"")</f>
        <v>1425</v>
      </c>
      <c r="M1839" s="12" t="n">
        <f aca="false">IF(COUNT(E1839,H1839)=2,E1839+H1839,"")</f>
        <v>1034</v>
      </c>
    </row>
    <row r="1840" customFormat="false" ht="15" hidden="false" customHeight="false" outlineLevel="0" collapsed="false">
      <c r="A1840" s="7" t="s">
        <v>3096</v>
      </c>
      <c r="B1840" s="7" t="s">
        <v>3111</v>
      </c>
      <c r="C1840" s="8" t="s">
        <v>3112</v>
      </c>
      <c r="D1840" s="9" t="str">
        <f aca="false">A1840&amp;"|"&amp;B1840</f>
        <v>New York|Chenango County</v>
      </c>
      <c r="E1840" s="10" t="n">
        <v>819</v>
      </c>
      <c r="F1840" s="10" t="n">
        <v>1386</v>
      </c>
      <c r="G1840" s="10" t="n">
        <v>95</v>
      </c>
      <c r="H1840" s="10" t="n">
        <v>14</v>
      </c>
      <c r="I1840" s="10" t="n">
        <v>1070</v>
      </c>
      <c r="J1840" s="10" t="n">
        <v>62093</v>
      </c>
      <c r="K1840" s="11" t="n">
        <v>46685</v>
      </c>
      <c r="L1840" s="12" t="n">
        <f aca="false">IF(COUNT(F1840,G1840)=2,F1840+G1840,"")</f>
        <v>1481</v>
      </c>
      <c r="M1840" s="12" t="n">
        <f aca="false">IF(COUNT(E1840,H1840)=2,E1840+H1840,"")</f>
        <v>833</v>
      </c>
    </row>
    <row r="1841" customFormat="false" ht="15" hidden="false" customHeight="false" outlineLevel="0" collapsed="false">
      <c r="A1841" s="7" t="s">
        <v>3096</v>
      </c>
      <c r="B1841" s="7" t="s">
        <v>1172</v>
      </c>
      <c r="C1841" s="8" t="s">
        <v>3113</v>
      </c>
      <c r="D1841" s="9" t="str">
        <f aca="false">A1841&amp;"|"&amp;B1841</f>
        <v>New York|Clinton County</v>
      </c>
      <c r="E1841" s="10" t="n">
        <v>956</v>
      </c>
      <c r="F1841" s="10" t="n">
        <v>1549</v>
      </c>
      <c r="G1841" s="10" t="n">
        <v>95</v>
      </c>
      <c r="H1841" s="10" t="n">
        <v>14</v>
      </c>
      <c r="I1841" s="10" t="n">
        <v>1070</v>
      </c>
      <c r="J1841" s="10" t="n">
        <v>69208</v>
      </c>
      <c r="K1841" s="11" t="n">
        <v>78961</v>
      </c>
      <c r="L1841" s="12" t="n">
        <f aca="false">IF(COUNT(F1841,G1841)=2,F1841+G1841,"")</f>
        <v>1644</v>
      </c>
      <c r="M1841" s="12" t="n">
        <f aca="false">IF(COUNT(E1841,H1841)=2,E1841+H1841,"")</f>
        <v>970</v>
      </c>
    </row>
    <row r="1842" customFormat="false" ht="15" hidden="false" customHeight="false" outlineLevel="0" collapsed="false">
      <c r="A1842" s="7" t="s">
        <v>3096</v>
      </c>
      <c r="B1842" s="7" t="s">
        <v>305</v>
      </c>
      <c r="C1842" s="8" t="s">
        <v>3114</v>
      </c>
      <c r="D1842" s="9" t="str">
        <f aca="false">A1842&amp;"|"&amp;B1842</f>
        <v>New York|Columbia County</v>
      </c>
      <c r="E1842" s="10" t="n">
        <v>1199</v>
      </c>
      <c r="F1842" s="10" t="n">
        <v>1935</v>
      </c>
      <c r="G1842" s="10" t="n">
        <v>101</v>
      </c>
      <c r="H1842" s="10" t="n">
        <v>14</v>
      </c>
      <c r="I1842" s="10" t="n">
        <v>1252</v>
      </c>
      <c r="J1842" s="10" t="n">
        <v>83619</v>
      </c>
      <c r="K1842" s="11" t="n">
        <v>61245</v>
      </c>
      <c r="L1842" s="12" t="n">
        <f aca="false">IF(COUNT(F1842,G1842)=2,F1842+G1842,"")</f>
        <v>2036</v>
      </c>
      <c r="M1842" s="12" t="n">
        <f aca="false">IF(COUNT(E1842,H1842)=2,E1842+H1842,"")</f>
        <v>1213</v>
      </c>
    </row>
    <row r="1843" customFormat="false" ht="15" hidden="false" customHeight="false" outlineLevel="0" collapsed="false">
      <c r="A1843" s="7" t="s">
        <v>3096</v>
      </c>
      <c r="B1843" s="7" t="s">
        <v>3115</v>
      </c>
      <c r="C1843" s="8" t="s">
        <v>3116</v>
      </c>
      <c r="D1843" s="9" t="str">
        <f aca="false">A1843&amp;"|"&amp;B1843</f>
        <v>New York|Cortland County</v>
      </c>
      <c r="E1843" s="10" t="n">
        <v>911</v>
      </c>
      <c r="F1843" s="10" t="n">
        <v>1505</v>
      </c>
      <c r="G1843" s="10" t="n">
        <v>95</v>
      </c>
      <c r="H1843" s="10" t="n">
        <v>14</v>
      </c>
      <c r="I1843" s="10" t="n">
        <v>1070</v>
      </c>
      <c r="J1843" s="10" t="n">
        <v>67527</v>
      </c>
      <c r="K1843" s="11" t="n">
        <v>46401</v>
      </c>
      <c r="L1843" s="12" t="n">
        <f aca="false">IF(COUNT(F1843,G1843)=2,F1843+G1843,"")</f>
        <v>1600</v>
      </c>
      <c r="M1843" s="12" t="n">
        <f aca="false">IF(COUNT(E1843,H1843)=2,E1843+H1843,"")</f>
        <v>925</v>
      </c>
    </row>
    <row r="1844" customFormat="false" ht="15" hidden="false" customHeight="false" outlineLevel="0" collapsed="false">
      <c r="A1844" s="7" t="s">
        <v>3096</v>
      </c>
      <c r="B1844" s="7" t="s">
        <v>1331</v>
      </c>
      <c r="C1844" s="8" t="s">
        <v>3117</v>
      </c>
      <c r="D1844" s="9" t="str">
        <f aca="false">A1844&amp;"|"&amp;B1844</f>
        <v>New York|Delaware County</v>
      </c>
      <c r="E1844" s="10" t="n">
        <v>848</v>
      </c>
      <c r="F1844" s="10" t="n">
        <v>1409</v>
      </c>
      <c r="G1844" s="10" t="n">
        <v>95</v>
      </c>
      <c r="H1844" s="10" t="n">
        <v>14</v>
      </c>
      <c r="I1844" s="10" t="n">
        <v>1070</v>
      </c>
      <c r="J1844" s="10" t="n">
        <v>60226</v>
      </c>
      <c r="K1844" s="11" t="n">
        <v>44551</v>
      </c>
      <c r="L1844" s="12" t="n">
        <f aca="false">IF(COUNT(F1844,G1844)=2,F1844+G1844,"")</f>
        <v>1504</v>
      </c>
      <c r="M1844" s="12" t="n">
        <f aca="false">IF(COUNT(E1844,H1844)=2,E1844+H1844,"")</f>
        <v>862</v>
      </c>
    </row>
    <row r="1845" customFormat="false" ht="15" hidden="false" customHeight="false" outlineLevel="0" collapsed="false">
      <c r="A1845" s="7" t="s">
        <v>3096</v>
      </c>
      <c r="B1845" s="7" t="s">
        <v>3118</v>
      </c>
      <c r="C1845" s="8" t="s">
        <v>3119</v>
      </c>
      <c r="D1845" s="9" t="str">
        <f aca="false">A1845&amp;"|"&amp;B1845</f>
        <v>New York|Dutchess County</v>
      </c>
      <c r="E1845" s="10" t="n">
        <v>1522</v>
      </c>
      <c r="F1845" s="10" t="n">
        <v>2540</v>
      </c>
      <c r="G1845" s="10" t="n">
        <v>128</v>
      </c>
      <c r="H1845" s="10" t="n">
        <v>14</v>
      </c>
      <c r="I1845" s="10" t="n">
        <v>1235</v>
      </c>
      <c r="J1845" s="10" t="n">
        <v>97273</v>
      </c>
      <c r="K1845" s="11" t="n">
        <v>297144</v>
      </c>
      <c r="L1845" s="12" t="n">
        <f aca="false">IF(COUNT(F1845,G1845)=2,F1845+G1845,"")</f>
        <v>2668</v>
      </c>
      <c r="M1845" s="12" t="n">
        <f aca="false">IF(COUNT(E1845,H1845)=2,E1845+H1845,"")</f>
        <v>1536</v>
      </c>
    </row>
    <row r="1846" customFormat="false" ht="15" hidden="false" customHeight="false" outlineLevel="0" collapsed="false">
      <c r="A1846" s="7" t="s">
        <v>3096</v>
      </c>
      <c r="B1846" s="7" t="s">
        <v>3120</v>
      </c>
      <c r="C1846" s="8" t="s">
        <v>3121</v>
      </c>
      <c r="D1846" s="9" t="str">
        <f aca="false">A1846&amp;"|"&amp;B1846</f>
        <v>New York|Erie County</v>
      </c>
      <c r="E1846" s="10" t="n">
        <v>1037</v>
      </c>
      <c r="F1846" s="10" t="n">
        <v>1571</v>
      </c>
      <c r="G1846" s="10" t="n">
        <v>95</v>
      </c>
      <c r="H1846" s="10" t="n">
        <v>14</v>
      </c>
      <c r="I1846" s="10" t="n">
        <v>1252</v>
      </c>
      <c r="J1846" s="10" t="n">
        <v>71175</v>
      </c>
      <c r="K1846" s="11" t="n">
        <v>950044</v>
      </c>
      <c r="L1846" s="12" t="n">
        <f aca="false">IF(COUNT(F1846,G1846)=2,F1846+G1846,"")</f>
        <v>1666</v>
      </c>
      <c r="M1846" s="12" t="n">
        <f aca="false">IF(COUNT(E1846,H1846)=2,E1846+H1846,"")</f>
        <v>1051</v>
      </c>
    </row>
    <row r="1847" customFormat="false" ht="15" hidden="false" customHeight="false" outlineLevel="0" collapsed="false">
      <c r="A1847" s="7" t="s">
        <v>3096</v>
      </c>
      <c r="B1847" s="7" t="s">
        <v>2143</v>
      </c>
      <c r="C1847" s="8" t="s">
        <v>3122</v>
      </c>
      <c r="D1847" s="9" t="str">
        <f aca="false">A1847&amp;"|"&amp;B1847</f>
        <v>New York|Essex County</v>
      </c>
      <c r="E1847" s="10" t="n">
        <v>890</v>
      </c>
      <c r="F1847" s="10" t="n">
        <v>1526</v>
      </c>
      <c r="G1847" s="10" t="n">
        <v>95</v>
      </c>
      <c r="H1847" s="10" t="n">
        <v>14</v>
      </c>
      <c r="I1847" s="10" t="n">
        <v>1070</v>
      </c>
      <c r="J1847" s="10" t="n">
        <v>70215</v>
      </c>
      <c r="K1847" s="11" t="n">
        <v>37077</v>
      </c>
      <c r="L1847" s="12" t="n">
        <f aca="false">IF(COUNT(F1847,G1847)=2,F1847+G1847,"")</f>
        <v>1621</v>
      </c>
      <c r="M1847" s="12" t="n">
        <f aca="false">IF(COUNT(E1847,H1847)=2,E1847+H1847,"")</f>
        <v>904</v>
      </c>
    </row>
    <row r="1848" customFormat="false" ht="15" hidden="false" customHeight="false" outlineLevel="0" collapsed="false">
      <c r="A1848" s="7" t="s">
        <v>3096</v>
      </c>
      <c r="B1848" s="7" t="s">
        <v>113</v>
      </c>
      <c r="C1848" s="8" t="s">
        <v>3123</v>
      </c>
      <c r="D1848" s="9" t="str">
        <f aca="false">A1848&amp;"|"&amp;B1848</f>
        <v>New York|Franklin County</v>
      </c>
      <c r="E1848" s="10" t="n">
        <v>819</v>
      </c>
      <c r="F1848" s="10" t="n">
        <v>1342</v>
      </c>
      <c r="G1848" s="10" t="n">
        <v>95</v>
      </c>
      <c r="H1848" s="10" t="n">
        <v>14</v>
      </c>
      <c r="I1848" s="10" t="n">
        <v>1070</v>
      </c>
      <c r="J1848" s="10" t="n">
        <v>63747</v>
      </c>
      <c r="K1848" s="11" t="n">
        <v>47066</v>
      </c>
      <c r="L1848" s="12" t="n">
        <f aca="false">IF(COUNT(F1848,G1848)=2,F1848+G1848,"")</f>
        <v>1437</v>
      </c>
      <c r="M1848" s="12" t="n">
        <f aca="false">IF(COUNT(E1848,H1848)=2,E1848+H1848,"")</f>
        <v>833</v>
      </c>
    </row>
    <row r="1849" customFormat="false" ht="15" hidden="false" customHeight="false" outlineLevel="0" collapsed="false">
      <c r="A1849" s="7" t="s">
        <v>3096</v>
      </c>
      <c r="B1849" s="7" t="s">
        <v>325</v>
      </c>
      <c r="C1849" s="8" t="s">
        <v>3124</v>
      </c>
      <c r="D1849" s="9" t="str">
        <f aca="false">A1849&amp;"|"&amp;B1849</f>
        <v>New York|Fulton County</v>
      </c>
      <c r="E1849" s="10" t="n">
        <v>883</v>
      </c>
      <c r="F1849" s="10" t="n">
        <v>1454</v>
      </c>
      <c r="G1849" s="10" t="n">
        <v>95</v>
      </c>
      <c r="H1849" s="10" t="n">
        <v>14</v>
      </c>
      <c r="I1849" s="10" t="n">
        <v>1070</v>
      </c>
      <c r="J1849" s="10" t="n">
        <v>62615</v>
      </c>
      <c r="K1849" s="11" t="n">
        <v>52787</v>
      </c>
      <c r="L1849" s="12" t="n">
        <f aca="false">IF(COUNT(F1849,G1849)=2,F1849+G1849,"")</f>
        <v>1549</v>
      </c>
      <c r="M1849" s="12" t="n">
        <f aca="false">IF(COUNT(E1849,H1849)=2,E1849+H1849,"")</f>
        <v>897</v>
      </c>
    </row>
    <row r="1850" customFormat="false" ht="15" hidden="false" customHeight="false" outlineLevel="0" collapsed="false">
      <c r="A1850" s="7" t="s">
        <v>3096</v>
      </c>
      <c r="B1850" s="7" t="s">
        <v>2200</v>
      </c>
      <c r="C1850" s="8" t="s">
        <v>3125</v>
      </c>
      <c r="D1850" s="9" t="str">
        <f aca="false">A1850&amp;"|"&amp;B1850</f>
        <v>New York|Genesee County</v>
      </c>
      <c r="E1850" s="10" t="n">
        <v>909</v>
      </c>
      <c r="F1850" s="10" t="n">
        <v>1458</v>
      </c>
      <c r="G1850" s="10" t="n">
        <v>95</v>
      </c>
      <c r="H1850" s="10" t="n">
        <v>14</v>
      </c>
      <c r="I1850" s="10" t="n">
        <v>1070</v>
      </c>
      <c r="J1850" s="10" t="n">
        <v>72055</v>
      </c>
      <c r="K1850" s="11" t="n">
        <v>57943</v>
      </c>
      <c r="L1850" s="12" t="n">
        <f aca="false">IF(COUNT(F1850,G1850)=2,F1850+G1850,"")</f>
        <v>1553</v>
      </c>
      <c r="M1850" s="12" t="n">
        <f aca="false">IF(COUNT(E1850,H1850)=2,E1850+H1850,"")</f>
        <v>923</v>
      </c>
    </row>
    <row r="1851" customFormat="false" ht="15" hidden="false" customHeight="false" outlineLevel="0" collapsed="false">
      <c r="A1851" s="7" t="s">
        <v>3096</v>
      </c>
      <c r="B1851" s="7" t="s">
        <v>117</v>
      </c>
      <c r="C1851" s="8" t="s">
        <v>3126</v>
      </c>
      <c r="D1851" s="9" t="str">
        <f aca="false">A1851&amp;"|"&amp;B1851</f>
        <v>New York|Greene County</v>
      </c>
      <c r="E1851" s="10" t="n">
        <v>993</v>
      </c>
      <c r="F1851" s="10" t="n">
        <v>1886</v>
      </c>
      <c r="G1851" s="10" t="n">
        <v>95</v>
      </c>
      <c r="H1851" s="10" t="n">
        <v>14</v>
      </c>
      <c r="I1851" s="10" t="n">
        <v>1070</v>
      </c>
      <c r="J1851" s="10" t="n">
        <v>74011</v>
      </c>
      <c r="K1851" s="11" t="n">
        <v>47554</v>
      </c>
      <c r="L1851" s="12" t="n">
        <f aca="false">IF(COUNT(F1851,G1851)=2,F1851+G1851,"")</f>
        <v>1981</v>
      </c>
      <c r="M1851" s="12" t="n">
        <f aca="false">IF(COUNT(E1851,H1851)=2,E1851+H1851,"")</f>
        <v>1007</v>
      </c>
    </row>
    <row r="1852" customFormat="false" ht="15" hidden="false" customHeight="false" outlineLevel="0" collapsed="false">
      <c r="A1852" s="7" t="s">
        <v>3096</v>
      </c>
      <c r="B1852" s="7" t="s">
        <v>717</v>
      </c>
      <c r="C1852" s="8" t="s">
        <v>3127</v>
      </c>
      <c r="D1852" s="9" t="str">
        <f aca="false">A1852&amp;"|"&amp;B1852</f>
        <v>New York|Hamilton County</v>
      </c>
      <c r="E1852" s="10" t="n">
        <v>860</v>
      </c>
      <c r="F1852" s="10" t="n">
        <v>1409</v>
      </c>
      <c r="G1852" s="10" t="n">
        <v>95</v>
      </c>
      <c r="H1852" s="10" t="n">
        <v>14</v>
      </c>
      <c r="I1852" s="10" t="n">
        <v>1070</v>
      </c>
      <c r="J1852" s="10" t="n">
        <v>68950</v>
      </c>
      <c r="K1852" s="11" t="n">
        <v>5102</v>
      </c>
      <c r="L1852" s="12" t="n">
        <f aca="false">IF(COUNT(F1852,G1852)=2,F1852+G1852,"")</f>
        <v>1504</v>
      </c>
      <c r="M1852" s="12" t="n">
        <f aca="false">IF(COUNT(E1852,H1852)=2,E1852+H1852,"")</f>
        <v>874</v>
      </c>
    </row>
    <row r="1853" customFormat="false" ht="15" hidden="false" customHeight="false" outlineLevel="0" collapsed="false">
      <c r="A1853" s="7" t="s">
        <v>3096</v>
      </c>
      <c r="B1853" s="7" t="s">
        <v>3128</v>
      </c>
      <c r="C1853" s="8" t="s">
        <v>3129</v>
      </c>
      <c r="D1853" s="9" t="str">
        <f aca="false">A1853&amp;"|"&amp;B1853</f>
        <v>New York|Herkimer County</v>
      </c>
      <c r="E1853" s="10" t="n">
        <v>811</v>
      </c>
      <c r="F1853" s="10" t="n">
        <v>1278</v>
      </c>
      <c r="G1853" s="10" t="n">
        <v>95</v>
      </c>
      <c r="H1853" s="10" t="n">
        <v>14</v>
      </c>
      <c r="I1853" s="10" t="n">
        <v>1070</v>
      </c>
      <c r="J1853" s="10" t="n">
        <v>68858</v>
      </c>
      <c r="K1853" s="11" t="n">
        <v>59932</v>
      </c>
      <c r="L1853" s="12" t="n">
        <f aca="false">IF(COUNT(F1853,G1853)=2,F1853+G1853,"")</f>
        <v>1373</v>
      </c>
      <c r="M1853" s="12" t="n">
        <f aca="false">IF(COUNT(E1853,H1853)=2,E1853+H1853,"")</f>
        <v>825</v>
      </c>
    </row>
    <row r="1854" customFormat="false" ht="15" hidden="false" customHeight="false" outlineLevel="0" collapsed="false">
      <c r="A1854" s="7" t="s">
        <v>3096</v>
      </c>
      <c r="B1854" s="7" t="s">
        <v>127</v>
      </c>
      <c r="C1854" s="8" t="s">
        <v>3130</v>
      </c>
      <c r="D1854" s="9" t="str">
        <f aca="false">A1854&amp;"|"&amp;B1854</f>
        <v>New York|Jefferson County</v>
      </c>
      <c r="E1854" s="10" t="n">
        <v>1214</v>
      </c>
      <c r="F1854" s="10" t="n">
        <v>1510</v>
      </c>
      <c r="G1854" s="10" t="n">
        <v>102</v>
      </c>
      <c r="H1854" s="10" t="n">
        <v>14</v>
      </c>
      <c r="I1854" s="10" t="n">
        <v>1070</v>
      </c>
      <c r="J1854" s="10" t="n">
        <v>64978</v>
      </c>
      <c r="K1854" s="11" t="n">
        <v>116130</v>
      </c>
      <c r="L1854" s="12" t="n">
        <f aca="false">IF(COUNT(F1854,G1854)=2,F1854+G1854,"")</f>
        <v>1612</v>
      </c>
      <c r="M1854" s="12" t="n">
        <f aca="false">IF(COUNT(E1854,H1854)=2,E1854+H1854,"")</f>
        <v>1228</v>
      </c>
    </row>
    <row r="1855" customFormat="false" ht="15" hidden="false" customHeight="false" outlineLevel="0" collapsed="false">
      <c r="A1855" s="7" t="s">
        <v>3096</v>
      </c>
      <c r="B1855" s="7" t="s">
        <v>1126</v>
      </c>
      <c r="C1855" s="8" t="s">
        <v>3131</v>
      </c>
      <c r="D1855" s="9" t="str">
        <f aca="false">A1855&amp;"|"&amp;B1855</f>
        <v>New York|Lewis County</v>
      </c>
      <c r="E1855" s="10" t="n">
        <v>821</v>
      </c>
      <c r="F1855" s="10" t="n">
        <v>1395</v>
      </c>
      <c r="G1855" s="10" t="n">
        <v>95</v>
      </c>
      <c r="H1855" s="10" t="n">
        <v>14</v>
      </c>
      <c r="I1855" s="10" t="n">
        <v>1070</v>
      </c>
      <c r="J1855" s="10" t="n">
        <v>68329</v>
      </c>
      <c r="K1855" s="11" t="n">
        <v>26618</v>
      </c>
      <c r="L1855" s="12" t="n">
        <f aca="false">IF(COUNT(F1855,G1855)=2,F1855+G1855,"")</f>
        <v>1490</v>
      </c>
      <c r="M1855" s="12" t="n">
        <f aca="false">IF(COUNT(E1855,H1855)=2,E1855+H1855,"")</f>
        <v>835</v>
      </c>
    </row>
    <row r="1856" customFormat="false" ht="15" hidden="false" customHeight="false" outlineLevel="0" collapsed="false">
      <c r="A1856" s="7" t="s">
        <v>3096</v>
      </c>
      <c r="B1856" s="7" t="s">
        <v>1231</v>
      </c>
      <c r="C1856" s="8" t="s">
        <v>3132</v>
      </c>
      <c r="D1856" s="9" t="str">
        <f aca="false">A1856&amp;"|"&amp;B1856</f>
        <v>New York|Livingston County</v>
      </c>
      <c r="E1856" s="10" t="n">
        <v>912</v>
      </c>
      <c r="F1856" s="10" t="n">
        <v>1508</v>
      </c>
      <c r="G1856" s="10" t="n">
        <v>95</v>
      </c>
      <c r="H1856" s="10" t="n">
        <v>14</v>
      </c>
      <c r="I1856" s="10" t="n">
        <v>1070</v>
      </c>
      <c r="J1856" s="10" t="n">
        <v>72464</v>
      </c>
      <c r="K1856" s="11" t="n">
        <v>61588</v>
      </c>
      <c r="L1856" s="12" t="n">
        <f aca="false">IF(COUNT(F1856,G1856)=2,F1856+G1856,"")</f>
        <v>1603</v>
      </c>
      <c r="M1856" s="12" t="n">
        <f aca="false">IF(COUNT(E1856,H1856)=2,E1856+H1856,"")</f>
        <v>926</v>
      </c>
    </row>
    <row r="1857" customFormat="false" ht="15" hidden="false" customHeight="false" outlineLevel="0" collapsed="false">
      <c r="A1857" s="7" t="s">
        <v>3096</v>
      </c>
      <c r="B1857" s="7" t="s">
        <v>143</v>
      </c>
      <c r="C1857" s="8" t="s">
        <v>3133</v>
      </c>
      <c r="D1857" s="9" t="str">
        <f aca="false">A1857&amp;"|"&amp;B1857</f>
        <v>New York|Madison County</v>
      </c>
      <c r="E1857" s="10" t="n">
        <v>891</v>
      </c>
      <c r="F1857" s="10" t="n">
        <v>1536</v>
      </c>
      <c r="G1857" s="10" t="n">
        <v>95</v>
      </c>
      <c r="H1857" s="10" t="n">
        <v>14</v>
      </c>
      <c r="I1857" s="10" t="n">
        <v>1070</v>
      </c>
      <c r="J1857" s="10" t="n">
        <v>73141</v>
      </c>
      <c r="K1857" s="11" t="n">
        <v>67572</v>
      </c>
      <c r="L1857" s="12" t="n">
        <f aca="false">IF(COUNT(F1857,G1857)=2,F1857+G1857,"")</f>
        <v>1631</v>
      </c>
      <c r="M1857" s="12" t="n">
        <f aca="false">IF(COUNT(E1857,H1857)=2,E1857+H1857,"")</f>
        <v>905</v>
      </c>
    </row>
    <row r="1858" customFormat="false" ht="15" hidden="false" customHeight="false" outlineLevel="0" collapsed="false">
      <c r="A1858" s="7" t="s">
        <v>3096</v>
      </c>
      <c r="B1858" s="7" t="s">
        <v>3134</v>
      </c>
      <c r="C1858" s="8" t="s">
        <v>3135</v>
      </c>
      <c r="D1858" s="9" t="str">
        <f aca="false">A1858&amp;"|"&amp;B1858</f>
        <v>New York|Manhattan</v>
      </c>
      <c r="E1858" s="10" t="n">
        <v>2132</v>
      </c>
      <c r="F1858" s="10" t="n">
        <v>4001</v>
      </c>
      <c r="G1858" s="10" t="n">
        <v>179</v>
      </c>
      <c r="H1858" s="10" t="n">
        <v>14</v>
      </c>
      <c r="I1858" s="10" t="n">
        <v>1300</v>
      </c>
      <c r="J1858" s="10" t="n">
        <v>104553</v>
      </c>
      <c r="K1858" s="11" t="n">
        <v>1627788</v>
      </c>
      <c r="L1858" s="12" t="n">
        <f aca="false">IF(COUNT(F1858,G1858)=2,F1858+G1858,"")</f>
        <v>4180</v>
      </c>
      <c r="M1858" s="12" t="n">
        <f aca="false">IF(COUNT(E1858,H1858)=2,E1858+H1858,"")</f>
        <v>2146</v>
      </c>
    </row>
    <row r="1859" customFormat="false" ht="15" hidden="false" customHeight="false" outlineLevel="0" collapsed="false">
      <c r="A1859" s="7" t="s">
        <v>3096</v>
      </c>
      <c r="B1859" s="7" t="s">
        <v>153</v>
      </c>
      <c r="C1859" s="8" t="s">
        <v>3136</v>
      </c>
      <c r="D1859" s="9" t="str">
        <f aca="false">A1859&amp;"|"&amp;B1859</f>
        <v>New York|Monroe County</v>
      </c>
      <c r="E1859" s="10" t="n">
        <v>1126</v>
      </c>
      <c r="F1859" s="10" t="n">
        <v>1632</v>
      </c>
      <c r="G1859" s="10" t="n">
        <v>95</v>
      </c>
      <c r="H1859" s="10" t="n">
        <v>14</v>
      </c>
      <c r="I1859" s="10" t="n">
        <v>1252</v>
      </c>
      <c r="J1859" s="10" t="n">
        <v>74409</v>
      </c>
      <c r="K1859" s="11" t="n">
        <v>754068</v>
      </c>
      <c r="L1859" s="12" t="n">
        <f aca="false">IF(COUNT(F1859,G1859)=2,F1859+G1859,"")</f>
        <v>1727</v>
      </c>
      <c r="M1859" s="12" t="n">
        <f aca="false">IF(COUNT(E1859,H1859)=2,E1859+H1859,"")</f>
        <v>1140</v>
      </c>
    </row>
    <row r="1860" customFormat="false" ht="15" hidden="false" customHeight="false" outlineLevel="0" collapsed="false">
      <c r="A1860" s="7" t="s">
        <v>3096</v>
      </c>
      <c r="B1860" s="7" t="s">
        <v>155</v>
      </c>
      <c r="C1860" s="8" t="s">
        <v>3137</v>
      </c>
      <c r="D1860" s="9" t="str">
        <f aca="false">A1860&amp;"|"&amp;B1860</f>
        <v>New York|Montgomery County</v>
      </c>
      <c r="E1860" s="10" t="n">
        <v>921</v>
      </c>
      <c r="F1860" s="10" t="n">
        <v>1461</v>
      </c>
      <c r="G1860" s="10" t="n">
        <v>95</v>
      </c>
      <c r="H1860" s="10" t="n">
        <v>14</v>
      </c>
      <c r="I1860" s="10" t="n">
        <v>1070</v>
      </c>
      <c r="J1860" s="10" t="n">
        <v>62923</v>
      </c>
      <c r="K1860" s="11" t="n">
        <v>49461</v>
      </c>
      <c r="L1860" s="12" t="n">
        <f aca="false">IF(COUNT(F1860,G1860)=2,F1860+G1860,"")</f>
        <v>1556</v>
      </c>
      <c r="M1860" s="12" t="n">
        <f aca="false">IF(COUNT(E1860,H1860)=2,E1860+H1860,"")</f>
        <v>935</v>
      </c>
    </row>
    <row r="1861" customFormat="false" ht="15" hidden="false" customHeight="false" outlineLevel="0" collapsed="false">
      <c r="A1861" s="7" t="s">
        <v>3096</v>
      </c>
      <c r="B1861" s="7" t="s">
        <v>753</v>
      </c>
      <c r="C1861" s="8" t="s">
        <v>3138</v>
      </c>
      <c r="D1861" s="9" t="str">
        <f aca="false">A1861&amp;"|"&amp;B1861</f>
        <v>New York|Nassau County</v>
      </c>
      <c r="E1861" s="10" t="n">
        <v>2195</v>
      </c>
      <c r="F1861" s="10" t="n">
        <v>3752</v>
      </c>
      <c r="G1861" s="10" t="n">
        <v>184</v>
      </c>
      <c r="H1861" s="10" t="n">
        <v>14</v>
      </c>
      <c r="I1861" s="10" t="n">
        <v>1408</v>
      </c>
      <c r="J1861" s="10" t="n">
        <v>143408</v>
      </c>
      <c r="K1861" s="11" t="n">
        <v>1388138</v>
      </c>
      <c r="L1861" s="12" t="n">
        <f aca="false">IF(COUNT(F1861,G1861)=2,F1861+G1861,"")</f>
        <v>3936</v>
      </c>
      <c r="M1861" s="12" t="n">
        <f aca="false">IF(COUNT(E1861,H1861)=2,E1861+H1861,"")</f>
        <v>2209</v>
      </c>
    </row>
    <row r="1862" customFormat="false" ht="15" hidden="false" customHeight="false" outlineLevel="0" collapsed="false">
      <c r="A1862" s="7" t="s">
        <v>3096</v>
      </c>
      <c r="B1862" s="7" t="s">
        <v>3139</v>
      </c>
      <c r="C1862" s="8" t="s">
        <v>3140</v>
      </c>
      <c r="D1862" s="9" t="str">
        <f aca="false">A1862&amp;"|"&amp;B1862</f>
        <v>New York|Niagara County</v>
      </c>
      <c r="E1862" s="10" t="n">
        <v>870</v>
      </c>
      <c r="F1862" s="10" t="n">
        <v>1479</v>
      </c>
      <c r="G1862" s="10" t="n">
        <v>95</v>
      </c>
      <c r="H1862" s="10" t="n">
        <v>14</v>
      </c>
      <c r="I1862" s="10" t="n">
        <v>1070</v>
      </c>
      <c r="J1862" s="10" t="n">
        <v>67809</v>
      </c>
      <c r="K1862" s="11" t="n">
        <v>211341</v>
      </c>
      <c r="L1862" s="12" t="n">
        <f aca="false">IF(COUNT(F1862,G1862)=2,F1862+G1862,"")</f>
        <v>1574</v>
      </c>
      <c r="M1862" s="12" t="n">
        <f aca="false">IF(COUNT(E1862,H1862)=2,E1862+H1862,"")</f>
        <v>884</v>
      </c>
    </row>
    <row r="1863" customFormat="false" ht="15" hidden="false" customHeight="false" outlineLevel="0" collapsed="false">
      <c r="A1863" s="7" t="s">
        <v>3096</v>
      </c>
      <c r="B1863" s="7" t="s">
        <v>1134</v>
      </c>
      <c r="C1863" s="8" t="s">
        <v>3141</v>
      </c>
      <c r="D1863" s="9" t="str">
        <f aca="false">A1863&amp;"|"&amp;B1863</f>
        <v>New York|Oneida County</v>
      </c>
      <c r="E1863" s="10" t="n">
        <v>917</v>
      </c>
      <c r="F1863" s="10" t="n">
        <v>1487</v>
      </c>
      <c r="G1863" s="10" t="n">
        <v>95</v>
      </c>
      <c r="H1863" s="10" t="n">
        <v>14</v>
      </c>
      <c r="I1863" s="10" t="n">
        <v>1070</v>
      </c>
      <c r="J1863" s="10" t="n">
        <v>68819</v>
      </c>
      <c r="K1863" s="11" t="n">
        <v>229645</v>
      </c>
      <c r="L1863" s="12" t="n">
        <f aca="false">IF(COUNT(F1863,G1863)=2,F1863+G1863,"")</f>
        <v>1582</v>
      </c>
      <c r="M1863" s="12" t="n">
        <f aca="false">IF(COUNT(E1863,H1863)=2,E1863+H1863,"")</f>
        <v>931</v>
      </c>
    </row>
    <row r="1864" customFormat="false" ht="15" hidden="false" customHeight="false" outlineLevel="0" collapsed="false">
      <c r="A1864" s="7" t="s">
        <v>3096</v>
      </c>
      <c r="B1864" s="7" t="s">
        <v>3142</v>
      </c>
      <c r="C1864" s="8" t="s">
        <v>3143</v>
      </c>
      <c r="D1864" s="9" t="str">
        <f aca="false">A1864&amp;"|"&amp;B1864</f>
        <v>New York|Onondaga County</v>
      </c>
      <c r="E1864" s="10" t="n">
        <v>1067</v>
      </c>
      <c r="F1864" s="10" t="n">
        <v>1594</v>
      </c>
      <c r="G1864" s="10" t="n">
        <v>95</v>
      </c>
      <c r="H1864" s="10" t="n">
        <v>14</v>
      </c>
      <c r="I1864" s="10" t="n">
        <v>1252</v>
      </c>
      <c r="J1864" s="10" t="n">
        <v>74740</v>
      </c>
      <c r="K1864" s="11" t="n">
        <v>471611</v>
      </c>
      <c r="L1864" s="12" t="n">
        <f aca="false">IF(COUNT(F1864,G1864)=2,F1864+G1864,"")</f>
        <v>1689</v>
      </c>
      <c r="M1864" s="12" t="n">
        <f aca="false">IF(COUNT(E1864,H1864)=2,E1864+H1864,"")</f>
        <v>1081</v>
      </c>
    </row>
    <row r="1865" customFormat="false" ht="15" hidden="false" customHeight="false" outlineLevel="0" collapsed="false">
      <c r="A1865" s="7" t="s">
        <v>3096</v>
      </c>
      <c r="B1865" s="7" t="s">
        <v>3144</v>
      </c>
      <c r="C1865" s="8" t="s">
        <v>3145</v>
      </c>
      <c r="D1865" s="9" t="str">
        <f aca="false">A1865&amp;"|"&amp;B1865</f>
        <v>New York|Ontario County</v>
      </c>
      <c r="E1865" s="10" t="n">
        <v>1126</v>
      </c>
      <c r="F1865" s="10" t="n">
        <v>1611</v>
      </c>
      <c r="G1865" s="10" t="n">
        <v>95</v>
      </c>
      <c r="H1865" s="10" t="n">
        <v>14</v>
      </c>
      <c r="I1865" s="10" t="n">
        <v>1252</v>
      </c>
      <c r="J1865" s="10" t="n">
        <v>79814</v>
      </c>
      <c r="K1865" s="11" t="n">
        <v>112405</v>
      </c>
      <c r="L1865" s="12" t="n">
        <f aca="false">IF(COUNT(F1865,G1865)=2,F1865+G1865,"")</f>
        <v>1706</v>
      </c>
      <c r="M1865" s="12" t="n">
        <f aca="false">IF(COUNT(E1865,H1865)=2,E1865+H1865,"")</f>
        <v>1140</v>
      </c>
    </row>
    <row r="1866" customFormat="false" ht="15" hidden="false" customHeight="false" outlineLevel="0" collapsed="false">
      <c r="A1866" s="7" t="s">
        <v>3096</v>
      </c>
      <c r="B1866" s="7" t="s">
        <v>472</v>
      </c>
      <c r="C1866" s="8" t="s">
        <v>3146</v>
      </c>
      <c r="D1866" s="9" t="str">
        <f aca="false">A1866&amp;"|"&amp;B1866</f>
        <v>New York|Orange County</v>
      </c>
      <c r="E1866" s="10" t="n">
        <v>1602</v>
      </c>
      <c r="F1866" s="10" t="n">
        <v>2653</v>
      </c>
      <c r="G1866" s="10" t="n">
        <v>134</v>
      </c>
      <c r="H1866" s="10" t="n">
        <v>14</v>
      </c>
      <c r="I1866" s="10" t="n">
        <v>1235</v>
      </c>
      <c r="J1866" s="10" t="n">
        <v>96497</v>
      </c>
      <c r="K1866" s="11" t="n">
        <v>403840</v>
      </c>
      <c r="L1866" s="12" t="n">
        <f aca="false">IF(COUNT(F1866,G1866)=2,F1866+G1866,"")</f>
        <v>2787</v>
      </c>
      <c r="M1866" s="12" t="n">
        <f aca="false">IF(COUNT(E1866,H1866)=2,E1866+H1866,"")</f>
        <v>1616</v>
      </c>
    </row>
    <row r="1867" customFormat="false" ht="15" hidden="false" customHeight="false" outlineLevel="0" collapsed="false">
      <c r="A1867" s="7" t="s">
        <v>3096</v>
      </c>
      <c r="B1867" s="7" t="s">
        <v>3147</v>
      </c>
      <c r="C1867" s="8" t="s">
        <v>3148</v>
      </c>
      <c r="D1867" s="9" t="str">
        <f aca="false">A1867&amp;"|"&amp;B1867</f>
        <v>New York|Orleans County</v>
      </c>
      <c r="E1867" s="10" t="n">
        <v>877</v>
      </c>
      <c r="F1867" s="10" t="n">
        <v>1421</v>
      </c>
      <c r="G1867" s="10" t="n">
        <v>95</v>
      </c>
      <c r="H1867" s="10" t="n">
        <v>14</v>
      </c>
      <c r="I1867" s="10" t="n">
        <v>1070</v>
      </c>
      <c r="J1867" s="10" t="n">
        <v>63838</v>
      </c>
      <c r="K1867" s="11" t="n">
        <v>39686</v>
      </c>
      <c r="L1867" s="12" t="n">
        <f aca="false">IF(COUNT(F1867,G1867)=2,F1867+G1867,"")</f>
        <v>1516</v>
      </c>
      <c r="M1867" s="12" t="n">
        <f aca="false">IF(COUNT(E1867,H1867)=2,E1867+H1867,"")</f>
        <v>891</v>
      </c>
    </row>
    <row r="1868" customFormat="false" ht="15" hidden="false" customHeight="false" outlineLevel="0" collapsed="false">
      <c r="A1868" s="7" t="s">
        <v>3096</v>
      </c>
      <c r="B1868" s="7" t="s">
        <v>3149</v>
      </c>
      <c r="C1868" s="8" t="s">
        <v>3150</v>
      </c>
      <c r="D1868" s="9" t="str">
        <f aca="false">A1868&amp;"|"&amp;B1868</f>
        <v>New York|Oswego County</v>
      </c>
      <c r="E1868" s="10" t="n">
        <v>943</v>
      </c>
      <c r="F1868" s="10" t="n">
        <v>1450</v>
      </c>
      <c r="G1868" s="10" t="n">
        <v>95</v>
      </c>
      <c r="H1868" s="10" t="n">
        <v>14</v>
      </c>
      <c r="I1868" s="10" t="n">
        <v>1070</v>
      </c>
      <c r="J1868" s="10" t="n">
        <v>68461</v>
      </c>
      <c r="K1868" s="11" t="n">
        <v>117945</v>
      </c>
      <c r="L1868" s="12" t="n">
        <f aca="false">IF(COUNT(F1868,G1868)=2,F1868+G1868,"")</f>
        <v>1545</v>
      </c>
      <c r="M1868" s="12" t="n">
        <f aca="false">IF(COUNT(E1868,H1868)=2,E1868+H1868,"")</f>
        <v>957</v>
      </c>
    </row>
    <row r="1869" customFormat="false" ht="15" hidden="false" customHeight="false" outlineLevel="0" collapsed="false">
      <c r="A1869" s="7" t="s">
        <v>3096</v>
      </c>
      <c r="B1869" s="7" t="s">
        <v>2281</v>
      </c>
      <c r="C1869" s="8" t="s">
        <v>3151</v>
      </c>
      <c r="D1869" s="9" t="str">
        <f aca="false">A1869&amp;"|"&amp;B1869</f>
        <v>New York|Otsego County</v>
      </c>
      <c r="E1869" s="10" t="n">
        <v>942</v>
      </c>
      <c r="F1869" s="10" t="n">
        <v>1504</v>
      </c>
      <c r="G1869" s="10" t="n">
        <v>95</v>
      </c>
      <c r="H1869" s="10" t="n">
        <v>14</v>
      </c>
      <c r="I1869" s="10" t="n">
        <v>1070</v>
      </c>
      <c r="J1869" s="10" t="n">
        <v>67086</v>
      </c>
      <c r="K1869" s="11" t="n">
        <v>59738</v>
      </c>
      <c r="L1869" s="12" t="n">
        <f aca="false">IF(COUNT(F1869,G1869)=2,F1869+G1869,"")</f>
        <v>1599</v>
      </c>
      <c r="M1869" s="12" t="n">
        <f aca="false">IF(COUNT(E1869,H1869)=2,E1869+H1869,"")</f>
        <v>956</v>
      </c>
    </row>
    <row r="1870" customFormat="false" ht="15" hidden="false" customHeight="false" outlineLevel="0" collapsed="false">
      <c r="A1870" s="7" t="s">
        <v>3096</v>
      </c>
      <c r="B1870" s="7" t="s">
        <v>769</v>
      </c>
      <c r="C1870" s="8" t="s">
        <v>3152</v>
      </c>
      <c r="D1870" s="9" t="str">
        <f aca="false">A1870&amp;"|"&amp;B1870</f>
        <v>New York|Putnam County</v>
      </c>
      <c r="E1870" s="10" t="n">
        <v>1824</v>
      </c>
      <c r="F1870" s="10" t="n">
        <v>3074</v>
      </c>
      <c r="G1870" s="10" t="n">
        <v>153</v>
      </c>
      <c r="H1870" s="10" t="n">
        <v>14</v>
      </c>
      <c r="I1870" s="10" t="n">
        <v>1408</v>
      </c>
      <c r="J1870" s="10" t="n">
        <v>127405</v>
      </c>
      <c r="K1870" s="11" t="n">
        <v>97988</v>
      </c>
      <c r="L1870" s="12" t="n">
        <f aca="false">IF(COUNT(F1870,G1870)=2,F1870+G1870,"")</f>
        <v>3227</v>
      </c>
      <c r="M1870" s="12" t="n">
        <f aca="false">IF(COUNT(E1870,H1870)=2,E1870+H1870,"")</f>
        <v>1838</v>
      </c>
    </row>
    <row r="1871" customFormat="false" ht="15" hidden="false" customHeight="false" outlineLevel="0" collapsed="false">
      <c r="A1871" s="7" t="s">
        <v>3096</v>
      </c>
      <c r="B1871" s="7" t="s">
        <v>3153</v>
      </c>
      <c r="C1871" s="8" t="s">
        <v>3154</v>
      </c>
      <c r="D1871" s="9" t="str">
        <f aca="false">A1871&amp;"|"&amp;B1871</f>
        <v>New York|Queens</v>
      </c>
      <c r="E1871" s="10" t="n">
        <v>1915</v>
      </c>
      <c r="F1871" s="10" t="n">
        <v>3049</v>
      </c>
      <c r="G1871" s="10" t="n">
        <v>161</v>
      </c>
      <c r="H1871" s="10" t="n">
        <v>14</v>
      </c>
      <c r="I1871" s="10" t="n">
        <v>1300</v>
      </c>
      <c r="J1871" s="10" t="n">
        <v>84961</v>
      </c>
      <c r="K1871" s="11" t="n">
        <v>2330124</v>
      </c>
      <c r="L1871" s="12" t="n">
        <f aca="false">IF(COUNT(F1871,G1871)=2,F1871+G1871,"")</f>
        <v>3210</v>
      </c>
      <c r="M1871" s="12" t="n">
        <f aca="false">IF(COUNT(E1871,H1871)=2,E1871+H1871,"")</f>
        <v>1929</v>
      </c>
    </row>
    <row r="1872" customFormat="false" ht="15" hidden="false" customHeight="false" outlineLevel="0" collapsed="false">
      <c r="A1872" s="7" t="s">
        <v>3096</v>
      </c>
      <c r="B1872" s="7" t="s">
        <v>3155</v>
      </c>
      <c r="C1872" s="8" t="s">
        <v>3156</v>
      </c>
      <c r="D1872" s="9" t="str">
        <f aca="false">A1872&amp;"|"&amp;B1872</f>
        <v>New York|Rensselaer County</v>
      </c>
      <c r="E1872" s="10" t="n">
        <v>1182</v>
      </c>
      <c r="F1872" s="10" t="n">
        <v>1912</v>
      </c>
      <c r="G1872" s="10" t="n">
        <v>99</v>
      </c>
      <c r="H1872" s="10" t="n">
        <v>14</v>
      </c>
      <c r="I1872" s="10" t="n">
        <v>1252</v>
      </c>
      <c r="J1872" s="10" t="n">
        <v>86663</v>
      </c>
      <c r="K1872" s="11" t="n">
        <v>160341</v>
      </c>
      <c r="L1872" s="12" t="n">
        <f aca="false">IF(COUNT(F1872,G1872)=2,F1872+G1872,"")</f>
        <v>2011</v>
      </c>
      <c r="M1872" s="12" t="n">
        <f aca="false">IF(COUNT(E1872,H1872)=2,E1872+H1872,"")</f>
        <v>1196</v>
      </c>
    </row>
    <row r="1873" customFormat="false" ht="15" hidden="false" customHeight="false" outlineLevel="0" collapsed="false">
      <c r="A1873" s="7" t="s">
        <v>3096</v>
      </c>
      <c r="B1873" s="7" t="s">
        <v>3157</v>
      </c>
      <c r="C1873" s="8" t="s">
        <v>3158</v>
      </c>
      <c r="D1873" s="9" t="str">
        <f aca="false">A1873&amp;"|"&amp;B1873</f>
        <v>New York|Rockland County</v>
      </c>
      <c r="E1873" s="10" t="n">
        <v>1826</v>
      </c>
      <c r="F1873" s="10" t="n">
        <v>3574</v>
      </c>
      <c r="G1873" s="10" t="n">
        <v>153</v>
      </c>
      <c r="H1873" s="10" t="n">
        <v>14</v>
      </c>
      <c r="I1873" s="10" t="n">
        <v>1408</v>
      </c>
      <c r="J1873" s="10" t="n">
        <v>110631</v>
      </c>
      <c r="K1873" s="11" t="n">
        <v>338936</v>
      </c>
      <c r="L1873" s="12" t="n">
        <f aca="false">IF(COUNT(F1873,G1873)=2,F1873+G1873,"")</f>
        <v>3727</v>
      </c>
      <c r="M1873" s="12" t="n">
        <f aca="false">IF(COUNT(E1873,H1873)=2,E1873+H1873,"")</f>
        <v>1840</v>
      </c>
    </row>
    <row r="1874" customFormat="false" ht="15" hidden="false" customHeight="false" outlineLevel="0" collapsed="false">
      <c r="A1874" s="7" t="s">
        <v>3096</v>
      </c>
      <c r="B1874" s="7" t="s">
        <v>3159</v>
      </c>
      <c r="C1874" s="8" t="s">
        <v>3160</v>
      </c>
      <c r="D1874" s="9" t="str">
        <f aca="false">A1874&amp;"|"&amp;B1874</f>
        <v>New York|Saratoga County</v>
      </c>
      <c r="E1874" s="10" t="n">
        <v>1347</v>
      </c>
      <c r="F1874" s="10" t="n">
        <v>2037</v>
      </c>
      <c r="G1874" s="10" t="n">
        <v>113</v>
      </c>
      <c r="H1874" s="10" t="n">
        <v>14</v>
      </c>
      <c r="I1874" s="10" t="n">
        <v>1235</v>
      </c>
      <c r="J1874" s="10" t="n">
        <v>99653</v>
      </c>
      <c r="K1874" s="11" t="n">
        <v>237075</v>
      </c>
      <c r="L1874" s="12" t="n">
        <f aca="false">IF(COUNT(F1874,G1874)=2,F1874+G1874,"")</f>
        <v>2150</v>
      </c>
      <c r="M1874" s="12" t="n">
        <f aca="false">IF(COUNT(E1874,H1874)=2,E1874+H1874,"")</f>
        <v>1361</v>
      </c>
    </row>
    <row r="1875" customFormat="false" ht="15" hidden="false" customHeight="false" outlineLevel="0" collapsed="false">
      <c r="A1875" s="7" t="s">
        <v>3096</v>
      </c>
      <c r="B1875" s="7" t="s">
        <v>3161</v>
      </c>
      <c r="C1875" s="8" t="s">
        <v>3162</v>
      </c>
      <c r="D1875" s="9" t="str">
        <f aca="false">A1875&amp;"|"&amp;B1875</f>
        <v>New York|Schenectady County</v>
      </c>
      <c r="E1875" s="10" t="n">
        <v>1159</v>
      </c>
      <c r="F1875" s="10" t="n">
        <v>1814</v>
      </c>
      <c r="G1875" s="10" t="n">
        <v>97</v>
      </c>
      <c r="H1875" s="10" t="n">
        <v>14</v>
      </c>
      <c r="I1875" s="10" t="n">
        <v>1252</v>
      </c>
      <c r="J1875" s="10" t="n">
        <v>76989</v>
      </c>
      <c r="K1875" s="11" t="n">
        <v>159603</v>
      </c>
      <c r="L1875" s="12" t="n">
        <f aca="false">IF(COUNT(F1875,G1875)=2,F1875+G1875,"")</f>
        <v>1911</v>
      </c>
      <c r="M1875" s="12" t="n">
        <f aca="false">IF(COUNT(E1875,H1875)=2,E1875+H1875,"")</f>
        <v>1173</v>
      </c>
    </row>
    <row r="1876" customFormat="false" ht="15" hidden="false" customHeight="false" outlineLevel="0" collapsed="false">
      <c r="A1876" s="7" t="s">
        <v>3096</v>
      </c>
      <c r="B1876" s="7" t="s">
        <v>3163</v>
      </c>
      <c r="C1876" s="8" t="s">
        <v>3164</v>
      </c>
      <c r="D1876" s="9" t="str">
        <f aca="false">A1876&amp;"|"&amp;B1876</f>
        <v>New York|Schoharie County</v>
      </c>
      <c r="E1876" s="10" t="n">
        <v>916</v>
      </c>
      <c r="F1876" s="10" t="n">
        <v>1589</v>
      </c>
      <c r="G1876" s="10" t="n">
        <v>95</v>
      </c>
      <c r="H1876" s="10" t="n">
        <v>14</v>
      </c>
      <c r="I1876" s="10" t="n">
        <v>1070</v>
      </c>
      <c r="J1876" s="10" t="n">
        <v>71188</v>
      </c>
      <c r="K1876" s="11" t="n">
        <v>29979</v>
      </c>
      <c r="L1876" s="12" t="n">
        <f aca="false">IF(COUNT(F1876,G1876)=2,F1876+G1876,"")</f>
        <v>1684</v>
      </c>
      <c r="M1876" s="12" t="n">
        <f aca="false">IF(COUNT(E1876,H1876)=2,E1876+H1876,"")</f>
        <v>930</v>
      </c>
    </row>
    <row r="1877" customFormat="false" ht="15" hidden="false" customHeight="false" outlineLevel="0" collapsed="false">
      <c r="A1877" s="7" t="s">
        <v>3096</v>
      </c>
      <c r="B1877" s="7" t="s">
        <v>1278</v>
      </c>
      <c r="C1877" s="8" t="s">
        <v>3165</v>
      </c>
      <c r="D1877" s="9" t="str">
        <f aca="false">A1877&amp;"|"&amp;B1877</f>
        <v>New York|Schuyler County</v>
      </c>
      <c r="E1877" s="10" t="n">
        <v>858</v>
      </c>
      <c r="F1877" s="10" t="n">
        <v>1514</v>
      </c>
      <c r="G1877" s="10" t="n">
        <v>95</v>
      </c>
      <c r="H1877" s="10" t="n">
        <v>14</v>
      </c>
      <c r="I1877" s="10" t="n">
        <v>1070</v>
      </c>
      <c r="J1877" s="10" t="n">
        <v>65625</v>
      </c>
      <c r="K1877" s="11" t="n">
        <v>17749</v>
      </c>
      <c r="L1877" s="12" t="n">
        <f aca="false">IF(COUNT(F1877,G1877)=2,F1877+G1877,"")</f>
        <v>1609</v>
      </c>
      <c r="M1877" s="12" t="n">
        <f aca="false">IF(COUNT(E1877,H1877)=2,E1877+H1877,"")</f>
        <v>872</v>
      </c>
    </row>
    <row r="1878" customFormat="false" ht="15" hidden="false" customHeight="false" outlineLevel="0" collapsed="false">
      <c r="A1878" s="7" t="s">
        <v>3096</v>
      </c>
      <c r="B1878" s="7" t="s">
        <v>3166</v>
      </c>
      <c r="C1878" s="8" t="s">
        <v>3167</v>
      </c>
      <c r="D1878" s="9" t="str">
        <f aca="false">A1878&amp;"|"&amp;B1878</f>
        <v>New York|Seneca County</v>
      </c>
      <c r="E1878" s="10" t="n">
        <v>925</v>
      </c>
      <c r="F1878" s="10" t="n">
        <v>1331</v>
      </c>
      <c r="G1878" s="10" t="n">
        <v>95</v>
      </c>
      <c r="H1878" s="10" t="n">
        <v>14</v>
      </c>
      <c r="I1878" s="10" t="n">
        <v>1070</v>
      </c>
      <c r="J1878" s="10" t="n">
        <v>66007</v>
      </c>
      <c r="K1878" s="11" t="n">
        <v>33125</v>
      </c>
      <c r="L1878" s="12" t="n">
        <f aca="false">IF(COUNT(F1878,G1878)=2,F1878+G1878,"")</f>
        <v>1426</v>
      </c>
      <c r="M1878" s="12" t="n">
        <f aca="false">IF(COUNT(E1878,H1878)=2,E1878+H1878,"")</f>
        <v>939</v>
      </c>
    </row>
    <row r="1879" customFormat="false" ht="15" hidden="false" customHeight="false" outlineLevel="0" collapsed="false">
      <c r="A1879" s="7" t="s">
        <v>3096</v>
      </c>
      <c r="B1879" s="7" t="s">
        <v>3168</v>
      </c>
      <c r="C1879" s="8" t="s">
        <v>3169</v>
      </c>
      <c r="D1879" s="9" t="str">
        <f aca="false">A1879&amp;"|"&amp;B1879</f>
        <v>New York|St. Lawrence County</v>
      </c>
      <c r="E1879" s="10" t="n">
        <v>799</v>
      </c>
      <c r="F1879" s="10" t="n">
        <v>1297</v>
      </c>
      <c r="G1879" s="10" t="n">
        <v>95</v>
      </c>
      <c r="H1879" s="10" t="n">
        <v>14</v>
      </c>
      <c r="I1879" s="10" t="n">
        <v>1070</v>
      </c>
      <c r="J1879" s="10" t="n">
        <v>61900</v>
      </c>
      <c r="K1879" s="11" t="n">
        <v>107796</v>
      </c>
      <c r="L1879" s="12" t="n">
        <f aca="false">IF(COUNT(F1879,G1879)=2,F1879+G1879,"")</f>
        <v>1392</v>
      </c>
      <c r="M1879" s="12" t="n">
        <f aca="false">IF(COUNT(E1879,H1879)=2,E1879+H1879,"")</f>
        <v>813</v>
      </c>
    </row>
    <row r="1880" customFormat="false" ht="15" hidden="false" customHeight="false" outlineLevel="0" collapsed="false">
      <c r="A1880" s="7" t="s">
        <v>3096</v>
      </c>
      <c r="B1880" s="7" t="s">
        <v>3170</v>
      </c>
      <c r="C1880" s="8" t="s">
        <v>3171</v>
      </c>
      <c r="D1880" s="9" t="str">
        <f aca="false">A1880&amp;"|"&amp;B1880</f>
        <v>New York|Staten Island</v>
      </c>
      <c r="E1880" s="10" t="n">
        <v>1689</v>
      </c>
      <c r="F1880" s="10" t="n">
        <v>2949</v>
      </c>
      <c r="G1880" s="10" t="n">
        <v>142</v>
      </c>
      <c r="H1880" s="10" t="n">
        <v>14</v>
      </c>
      <c r="I1880" s="10" t="n">
        <v>1300</v>
      </c>
      <c r="J1880" s="10" t="n">
        <v>98290</v>
      </c>
      <c r="K1880" s="11" t="n">
        <v>492734</v>
      </c>
      <c r="L1880" s="12" t="n">
        <f aca="false">IF(COUNT(F1880,G1880)=2,F1880+G1880,"")</f>
        <v>3091</v>
      </c>
      <c r="M1880" s="12" t="n">
        <f aca="false">IF(COUNT(E1880,H1880)=2,E1880+H1880,"")</f>
        <v>1703</v>
      </c>
    </row>
    <row r="1881" customFormat="false" ht="15" hidden="false" customHeight="false" outlineLevel="0" collapsed="false">
      <c r="A1881" s="7" t="s">
        <v>3096</v>
      </c>
      <c r="B1881" s="7" t="s">
        <v>1414</v>
      </c>
      <c r="C1881" s="8" t="s">
        <v>3172</v>
      </c>
      <c r="D1881" s="9" t="str">
        <f aca="false">A1881&amp;"|"&amp;B1881</f>
        <v>New York|Steuben County</v>
      </c>
      <c r="E1881" s="10" t="n">
        <v>878</v>
      </c>
      <c r="F1881" s="10" t="n">
        <v>1418</v>
      </c>
      <c r="G1881" s="10" t="n">
        <v>95</v>
      </c>
      <c r="H1881" s="10" t="n">
        <v>14</v>
      </c>
      <c r="I1881" s="10" t="n">
        <v>1070</v>
      </c>
      <c r="J1881" s="10" t="n">
        <v>64740</v>
      </c>
      <c r="K1881" s="11" t="n">
        <v>93034</v>
      </c>
      <c r="L1881" s="12" t="n">
        <f aca="false">IF(COUNT(F1881,G1881)=2,F1881+G1881,"")</f>
        <v>1513</v>
      </c>
      <c r="M1881" s="12" t="n">
        <f aca="false">IF(COUNT(E1881,H1881)=2,E1881+H1881,"")</f>
        <v>892</v>
      </c>
    </row>
    <row r="1882" customFormat="false" ht="15" hidden="false" customHeight="false" outlineLevel="0" collapsed="false">
      <c r="A1882" s="7" t="s">
        <v>3096</v>
      </c>
      <c r="B1882" s="7" t="s">
        <v>2157</v>
      </c>
      <c r="C1882" s="8" t="s">
        <v>3173</v>
      </c>
      <c r="D1882" s="9" t="str">
        <f aca="false">A1882&amp;"|"&amp;B1882</f>
        <v>New York|Suffolk County</v>
      </c>
      <c r="E1882" s="10" t="n">
        <v>2190</v>
      </c>
      <c r="F1882" s="10" t="n">
        <v>3262</v>
      </c>
      <c r="G1882" s="10" t="n">
        <v>184</v>
      </c>
      <c r="H1882" s="10" t="n">
        <v>14</v>
      </c>
      <c r="I1882" s="10" t="n">
        <v>1408</v>
      </c>
      <c r="J1882" s="10" t="n">
        <v>128329</v>
      </c>
      <c r="K1882" s="11" t="n">
        <v>1525680</v>
      </c>
      <c r="L1882" s="12" t="n">
        <f aca="false">IF(COUNT(F1882,G1882)=2,F1882+G1882,"")</f>
        <v>3446</v>
      </c>
      <c r="M1882" s="12" t="n">
        <f aca="false">IF(COUNT(E1882,H1882)=2,E1882+H1882,"")</f>
        <v>2204</v>
      </c>
    </row>
    <row r="1883" customFormat="false" ht="15" hidden="false" customHeight="false" outlineLevel="0" collapsed="false">
      <c r="A1883" s="7" t="s">
        <v>3096</v>
      </c>
      <c r="B1883" s="7" t="s">
        <v>1416</v>
      </c>
      <c r="C1883" s="8" t="s">
        <v>3174</v>
      </c>
      <c r="D1883" s="9" t="str">
        <f aca="false">A1883&amp;"|"&amp;B1883</f>
        <v>New York|Sullivan County</v>
      </c>
      <c r="E1883" s="10" t="n">
        <v>999</v>
      </c>
      <c r="F1883" s="10" t="n">
        <v>1865</v>
      </c>
      <c r="G1883" s="10" t="n">
        <v>95</v>
      </c>
      <c r="H1883" s="10" t="n">
        <v>14</v>
      </c>
      <c r="I1883" s="10" t="n">
        <v>1070</v>
      </c>
      <c r="J1883" s="10" t="n">
        <v>69826</v>
      </c>
      <c r="K1883" s="11" t="n">
        <v>79147</v>
      </c>
      <c r="L1883" s="12" t="n">
        <f aca="false">IF(COUNT(F1883,G1883)=2,F1883+G1883,"")</f>
        <v>1960</v>
      </c>
      <c r="M1883" s="12" t="n">
        <f aca="false">IF(COUNT(E1883,H1883)=2,E1883+H1883,"")</f>
        <v>1013</v>
      </c>
    </row>
    <row r="1884" customFormat="false" ht="15" hidden="false" customHeight="false" outlineLevel="0" collapsed="false">
      <c r="A1884" s="7" t="s">
        <v>3096</v>
      </c>
      <c r="B1884" s="7" t="s">
        <v>3175</v>
      </c>
      <c r="C1884" s="8" t="s">
        <v>3176</v>
      </c>
      <c r="D1884" s="9" t="str">
        <f aca="false">A1884&amp;"|"&amp;B1884</f>
        <v>New York|The Bronx</v>
      </c>
      <c r="E1884" s="10" t="n">
        <v>1436</v>
      </c>
      <c r="F1884" s="10" t="n">
        <v>2937</v>
      </c>
      <c r="G1884" s="10" t="n">
        <v>120</v>
      </c>
      <c r="H1884" s="10" t="n">
        <v>14</v>
      </c>
      <c r="I1884" s="10" t="n">
        <v>1300</v>
      </c>
      <c r="J1884" s="10" t="n">
        <v>49036</v>
      </c>
      <c r="K1884" s="11" t="n">
        <v>1419250</v>
      </c>
      <c r="L1884" s="12" t="n">
        <f aca="false">IF(COUNT(F1884,G1884)=2,F1884+G1884,"")</f>
        <v>3057</v>
      </c>
      <c r="M1884" s="12" t="n">
        <f aca="false">IF(COUNT(E1884,H1884)=2,E1884+H1884,"")</f>
        <v>1450</v>
      </c>
    </row>
    <row r="1885" customFormat="false" ht="15" hidden="false" customHeight="false" outlineLevel="0" collapsed="false">
      <c r="A1885" s="7" t="s">
        <v>3096</v>
      </c>
      <c r="B1885" s="7" t="s">
        <v>3177</v>
      </c>
      <c r="C1885" s="8" t="s">
        <v>3178</v>
      </c>
      <c r="D1885" s="9" t="str">
        <f aca="false">A1885&amp;"|"&amp;B1885</f>
        <v>New York|Tioga County</v>
      </c>
      <c r="E1885" s="10" t="n">
        <v>914</v>
      </c>
      <c r="F1885" s="10" t="n">
        <v>1485</v>
      </c>
      <c r="G1885" s="10" t="n">
        <v>95</v>
      </c>
      <c r="H1885" s="10" t="n">
        <v>14</v>
      </c>
      <c r="I1885" s="10" t="n">
        <v>1070</v>
      </c>
      <c r="J1885" s="10" t="n">
        <v>71791</v>
      </c>
      <c r="K1885" s="11" t="n">
        <v>48106</v>
      </c>
      <c r="L1885" s="12" t="n">
        <f aca="false">IF(COUNT(F1885,G1885)=2,F1885+G1885,"")</f>
        <v>1580</v>
      </c>
      <c r="M1885" s="12" t="n">
        <f aca="false">IF(COUNT(E1885,H1885)=2,E1885+H1885,"")</f>
        <v>928</v>
      </c>
    </row>
    <row r="1886" customFormat="false" ht="15" hidden="false" customHeight="false" outlineLevel="0" collapsed="false">
      <c r="A1886" s="7" t="s">
        <v>3096</v>
      </c>
      <c r="B1886" s="7" t="s">
        <v>3179</v>
      </c>
      <c r="C1886" s="8" t="s">
        <v>3180</v>
      </c>
      <c r="D1886" s="9" t="str">
        <f aca="false">A1886&amp;"|"&amp;B1886</f>
        <v>New York|Tompkins County</v>
      </c>
      <c r="E1886" s="10" t="n">
        <v>1374</v>
      </c>
      <c r="F1886" s="10" t="n">
        <v>1984</v>
      </c>
      <c r="G1886" s="10" t="n">
        <v>115</v>
      </c>
      <c r="H1886" s="10" t="n">
        <v>14</v>
      </c>
      <c r="I1886" s="10" t="n">
        <v>1252</v>
      </c>
      <c r="J1886" s="10" t="n">
        <v>73012</v>
      </c>
      <c r="K1886" s="11" t="n">
        <v>102879</v>
      </c>
      <c r="L1886" s="12" t="n">
        <f aca="false">IF(COUNT(F1886,G1886)=2,F1886+G1886,"")</f>
        <v>2099</v>
      </c>
      <c r="M1886" s="12" t="n">
        <f aca="false">IF(COUNT(E1886,H1886)=2,E1886+H1886,"")</f>
        <v>1388</v>
      </c>
    </row>
    <row r="1887" customFormat="false" ht="15" hidden="false" customHeight="false" outlineLevel="0" collapsed="false">
      <c r="A1887" s="7" t="s">
        <v>3096</v>
      </c>
      <c r="B1887" s="7" t="s">
        <v>3181</v>
      </c>
      <c r="C1887" s="8" t="s">
        <v>3182</v>
      </c>
      <c r="D1887" s="9" t="str">
        <f aca="false">A1887&amp;"|"&amp;B1887</f>
        <v>New York|Ulster County</v>
      </c>
      <c r="E1887" s="10" t="n">
        <v>1335</v>
      </c>
      <c r="F1887" s="10" t="n">
        <v>2215</v>
      </c>
      <c r="G1887" s="10" t="n">
        <v>112</v>
      </c>
      <c r="H1887" s="10" t="n">
        <v>14</v>
      </c>
      <c r="I1887" s="10" t="n">
        <v>1235</v>
      </c>
      <c r="J1887" s="10" t="n">
        <v>81804</v>
      </c>
      <c r="K1887" s="11" t="n">
        <v>182109</v>
      </c>
      <c r="L1887" s="12" t="n">
        <f aca="false">IF(COUNT(F1887,G1887)=2,F1887+G1887,"")</f>
        <v>2327</v>
      </c>
      <c r="M1887" s="12" t="n">
        <f aca="false">IF(COUNT(E1887,H1887)=2,E1887+H1887,"")</f>
        <v>1349</v>
      </c>
    </row>
    <row r="1888" customFormat="false" ht="15" hidden="false" customHeight="false" outlineLevel="0" collapsed="false">
      <c r="A1888" s="7" t="s">
        <v>3096</v>
      </c>
      <c r="B1888" s="7" t="s">
        <v>1043</v>
      </c>
      <c r="C1888" s="8" t="s">
        <v>3183</v>
      </c>
      <c r="D1888" s="9" t="str">
        <f aca="false">A1888&amp;"|"&amp;B1888</f>
        <v>New York|Warren County</v>
      </c>
      <c r="E1888" s="10" t="n">
        <v>1089</v>
      </c>
      <c r="F1888" s="10" t="n">
        <v>1699</v>
      </c>
      <c r="G1888" s="10" t="n">
        <v>95</v>
      </c>
      <c r="H1888" s="10" t="n">
        <v>14</v>
      </c>
      <c r="I1888" s="10" t="n">
        <v>1252</v>
      </c>
      <c r="J1888" s="10" t="n">
        <v>78239</v>
      </c>
      <c r="K1888" s="11" t="n">
        <v>65560</v>
      </c>
      <c r="L1888" s="12" t="n">
        <f aca="false">IF(COUNT(F1888,G1888)=2,F1888+G1888,"")</f>
        <v>1794</v>
      </c>
      <c r="M1888" s="12" t="n">
        <f aca="false">IF(COUNT(E1888,H1888)=2,E1888+H1888,"")</f>
        <v>1103</v>
      </c>
    </row>
    <row r="1889" customFormat="false" ht="15" hidden="false" customHeight="false" outlineLevel="0" collapsed="false">
      <c r="A1889" s="7" t="s">
        <v>3096</v>
      </c>
      <c r="B1889" s="7" t="s">
        <v>183</v>
      </c>
      <c r="C1889" s="8" t="s">
        <v>3184</v>
      </c>
      <c r="D1889" s="9" t="str">
        <f aca="false">A1889&amp;"|"&amp;B1889</f>
        <v>New York|Washington County</v>
      </c>
      <c r="E1889" s="10" t="n">
        <v>1000</v>
      </c>
      <c r="F1889" s="10" t="n">
        <v>1545</v>
      </c>
      <c r="G1889" s="10" t="n">
        <v>95</v>
      </c>
      <c r="H1889" s="10" t="n">
        <v>14</v>
      </c>
      <c r="I1889" s="10" t="n">
        <v>1070</v>
      </c>
      <c r="J1889" s="10" t="n">
        <v>72342</v>
      </c>
      <c r="K1889" s="11" t="n">
        <v>60883</v>
      </c>
      <c r="L1889" s="12" t="n">
        <f aca="false">IF(COUNT(F1889,G1889)=2,F1889+G1889,"")</f>
        <v>1640</v>
      </c>
      <c r="M1889" s="12" t="n">
        <f aca="false">IF(COUNT(E1889,H1889)=2,E1889+H1889,"")</f>
        <v>1014</v>
      </c>
    </row>
    <row r="1890" customFormat="false" ht="15" hidden="false" customHeight="false" outlineLevel="0" collapsed="false">
      <c r="A1890" s="7" t="s">
        <v>3096</v>
      </c>
      <c r="B1890" s="7" t="s">
        <v>1046</v>
      </c>
      <c r="C1890" s="8" t="s">
        <v>3185</v>
      </c>
      <c r="D1890" s="9" t="str">
        <f aca="false">A1890&amp;"|"&amp;B1890</f>
        <v>New York|Wayne County</v>
      </c>
      <c r="E1890" s="10" t="n">
        <v>929</v>
      </c>
      <c r="F1890" s="10" t="n">
        <v>1496</v>
      </c>
      <c r="G1890" s="10" t="n">
        <v>95</v>
      </c>
      <c r="H1890" s="10" t="n">
        <v>14</v>
      </c>
      <c r="I1890" s="10" t="n">
        <v>1070</v>
      </c>
      <c r="J1890" s="10" t="n">
        <v>73914</v>
      </c>
      <c r="K1890" s="11" t="n">
        <v>91128</v>
      </c>
      <c r="L1890" s="12" t="n">
        <f aca="false">IF(COUNT(F1890,G1890)=2,F1890+G1890,"")</f>
        <v>1591</v>
      </c>
      <c r="M1890" s="12" t="n">
        <f aca="false">IF(COUNT(E1890,H1890)=2,E1890+H1890,"")</f>
        <v>943</v>
      </c>
    </row>
    <row r="1891" customFormat="false" ht="15" hidden="false" customHeight="false" outlineLevel="0" collapsed="false">
      <c r="A1891" s="7" t="s">
        <v>3096</v>
      </c>
      <c r="B1891" s="7" t="s">
        <v>3186</v>
      </c>
      <c r="C1891" s="8" t="s">
        <v>3187</v>
      </c>
      <c r="D1891" s="9" t="str">
        <f aca="false">A1891&amp;"|"&amp;B1891</f>
        <v>New York|Westchester County</v>
      </c>
      <c r="E1891" s="10" t="n">
        <v>1876</v>
      </c>
      <c r="F1891" s="10" t="n">
        <v>3926</v>
      </c>
      <c r="G1891" s="10" t="n">
        <v>157</v>
      </c>
      <c r="H1891" s="10" t="n">
        <v>14</v>
      </c>
      <c r="I1891" s="10" t="n">
        <v>1408</v>
      </c>
      <c r="J1891" s="10" t="n">
        <v>118411</v>
      </c>
      <c r="K1891" s="11" t="n">
        <v>996888</v>
      </c>
      <c r="L1891" s="12" t="n">
        <f aca="false">IF(COUNT(F1891,G1891)=2,F1891+G1891,"")</f>
        <v>4083</v>
      </c>
      <c r="M1891" s="12" t="n">
        <f aca="false">IF(COUNT(E1891,H1891)=2,E1891+H1891,"")</f>
        <v>1890</v>
      </c>
    </row>
    <row r="1892" customFormat="false" ht="15" hidden="false" customHeight="false" outlineLevel="0" collapsed="false">
      <c r="A1892" s="7" t="s">
        <v>3096</v>
      </c>
      <c r="B1892" s="7" t="s">
        <v>3188</v>
      </c>
      <c r="C1892" s="8" t="s">
        <v>3189</v>
      </c>
      <c r="D1892" s="9" t="str">
        <f aca="false">A1892&amp;"|"&amp;B1892</f>
        <v>New York|Wyoming County</v>
      </c>
      <c r="E1892" s="10" t="n">
        <v>782</v>
      </c>
      <c r="F1892" s="10" t="n">
        <v>1429</v>
      </c>
      <c r="G1892" s="10" t="n">
        <v>95</v>
      </c>
      <c r="H1892" s="10" t="n">
        <v>14</v>
      </c>
      <c r="I1892" s="10" t="n">
        <v>1070</v>
      </c>
      <c r="J1892" s="10" t="n">
        <v>68913</v>
      </c>
      <c r="K1892" s="11" t="n">
        <v>39980</v>
      </c>
      <c r="L1892" s="12" t="n">
        <f aca="false">IF(COUNT(F1892,G1892)=2,F1892+G1892,"")</f>
        <v>1524</v>
      </c>
      <c r="M1892" s="12" t="n">
        <f aca="false">IF(COUNT(E1892,H1892)=2,E1892+H1892,"")</f>
        <v>796</v>
      </c>
    </row>
    <row r="1893" customFormat="false" ht="15" hidden="false" customHeight="false" outlineLevel="0" collapsed="false">
      <c r="A1893" s="7" t="s">
        <v>3096</v>
      </c>
      <c r="B1893" s="7" t="s">
        <v>3190</v>
      </c>
      <c r="C1893" s="8" t="s">
        <v>3191</v>
      </c>
      <c r="D1893" s="9" t="str">
        <f aca="false">A1893&amp;"|"&amp;B1893</f>
        <v>New York|Yates County</v>
      </c>
      <c r="E1893" s="10" t="n">
        <v>802</v>
      </c>
      <c r="F1893" s="10" t="n">
        <v>1442</v>
      </c>
      <c r="G1893" s="10" t="n">
        <v>95</v>
      </c>
      <c r="H1893" s="10" t="n">
        <v>14</v>
      </c>
      <c r="I1893" s="10" t="n">
        <v>1070</v>
      </c>
      <c r="J1893" s="10" t="n">
        <v>67521</v>
      </c>
      <c r="K1893" s="11" t="n">
        <v>24637</v>
      </c>
      <c r="L1893" s="12" t="n">
        <f aca="false">IF(COUNT(F1893,G1893)=2,F1893+G1893,"")</f>
        <v>1537</v>
      </c>
      <c r="M1893" s="12" t="n">
        <f aca="false">IF(COUNT(E1893,H1893)=2,E1893+H1893,"")</f>
        <v>816</v>
      </c>
    </row>
    <row r="1894" customFormat="false" ht="15" hidden="false" customHeight="false" outlineLevel="0" collapsed="false">
      <c r="A1894" s="7" t="s">
        <v>3192</v>
      </c>
      <c r="B1894" s="7" t="s">
        <v>3193</v>
      </c>
      <c r="C1894" s="8" t="s">
        <v>3194</v>
      </c>
      <c r="D1894" s="9" t="str">
        <f aca="false">A1894&amp;"|"&amp;B1894</f>
        <v>North Carolina|Alamance County</v>
      </c>
      <c r="E1894" s="10" t="n">
        <v>1007</v>
      </c>
      <c r="F1894" s="10" t="n">
        <v>1382</v>
      </c>
      <c r="G1894" s="10" t="n">
        <v>119</v>
      </c>
      <c r="H1894" s="10" t="n">
        <v>14</v>
      </c>
      <c r="I1894" s="10" t="n">
        <v>629</v>
      </c>
      <c r="J1894" s="10" t="n">
        <v>64445</v>
      </c>
      <c r="K1894" s="11" t="n">
        <v>174286</v>
      </c>
      <c r="L1894" s="12" t="n">
        <f aca="false">IF(COUNT(F1894,G1894)=2,F1894+G1894,"")</f>
        <v>1501</v>
      </c>
      <c r="M1894" s="12" t="n">
        <f aca="false">IF(COUNT(E1894,H1894)=2,E1894+H1894,"")</f>
        <v>1021</v>
      </c>
    </row>
    <row r="1895" customFormat="false" ht="15" hidden="false" customHeight="false" outlineLevel="0" collapsed="false">
      <c r="A1895" s="7" t="s">
        <v>3192</v>
      </c>
      <c r="B1895" s="7" t="s">
        <v>1153</v>
      </c>
      <c r="C1895" s="8" t="s">
        <v>3195</v>
      </c>
      <c r="D1895" s="9" t="str">
        <f aca="false">A1895&amp;"|"&amp;B1895</f>
        <v>North Carolina|Alexander County</v>
      </c>
      <c r="E1895" s="10" t="n">
        <v>745</v>
      </c>
      <c r="F1895" s="10" t="n">
        <v>1228</v>
      </c>
      <c r="G1895" s="10" t="n">
        <v>94</v>
      </c>
      <c r="H1895" s="10" t="n">
        <v>14</v>
      </c>
      <c r="I1895" s="10" t="n">
        <v>689</v>
      </c>
      <c r="J1895" s="10" t="n">
        <v>65268</v>
      </c>
      <c r="K1895" s="11" t="n">
        <v>36440</v>
      </c>
      <c r="L1895" s="12" t="n">
        <f aca="false">IF(COUNT(F1895,G1895)=2,F1895+G1895,"")</f>
        <v>1322</v>
      </c>
      <c r="M1895" s="12" t="n">
        <f aca="false">IF(COUNT(E1895,H1895)=2,E1895+H1895,"")</f>
        <v>759</v>
      </c>
    </row>
    <row r="1896" customFormat="false" ht="15" hidden="false" customHeight="false" outlineLevel="0" collapsed="false">
      <c r="A1896" s="7" t="s">
        <v>3192</v>
      </c>
      <c r="B1896" s="7" t="s">
        <v>3196</v>
      </c>
      <c r="C1896" s="8" t="s">
        <v>3197</v>
      </c>
      <c r="D1896" s="9" t="str">
        <f aca="false">A1896&amp;"|"&amp;B1896</f>
        <v>North Carolina|Alleghany County</v>
      </c>
      <c r="E1896" s="10" t="n">
        <v>755</v>
      </c>
      <c r="F1896" s="10" t="n">
        <v>1273</v>
      </c>
      <c r="G1896" s="10" t="n">
        <v>94</v>
      </c>
      <c r="H1896" s="10" t="n">
        <v>14</v>
      </c>
      <c r="I1896" s="10" t="n">
        <v>474</v>
      </c>
      <c r="J1896" s="10" t="n">
        <v>44272</v>
      </c>
      <c r="K1896" s="11" t="n">
        <v>11075</v>
      </c>
      <c r="L1896" s="12" t="n">
        <f aca="false">IF(COUNT(F1896,G1896)=2,F1896+G1896,"")</f>
        <v>1367</v>
      </c>
      <c r="M1896" s="12" t="n">
        <f aca="false">IF(COUNT(E1896,H1896)=2,E1896+H1896,"")</f>
        <v>769</v>
      </c>
    </row>
    <row r="1897" customFormat="false" ht="15" hidden="false" customHeight="false" outlineLevel="0" collapsed="false">
      <c r="A1897" s="7" t="s">
        <v>3192</v>
      </c>
      <c r="B1897" s="7" t="s">
        <v>3198</v>
      </c>
      <c r="C1897" s="8" t="s">
        <v>3199</v>
      </c>
      <c r="D1897" s="9" t="str">
        <f aca="false">A1897&amp;"|"&amp;B1897</f>
        <v>North Carolina|Anson County</v>
      </c>
      <c r="E1897" s="10" t="n">
        <v>849</v>
      </c>
      <c r="F1897" s="10" t="n">
        <v>1194</v>
      </c>
      <c r="G1897" s="10" t="n">
        <v>100</v>
      </c>
      <c r="H1897" s="10" t="n">
        <v>14</v>
      </c>
      <c r="I1897" s="10" t="n">
        <v>688</v>
      </c>
      <c r="J1897" s="10" t="n">
        <v>44245</v>
      </c>
      <c r="K1897" s="11" t="n">
        <v>21903</v>
      </c>
      <c r="L1897" s="12" t="n">
        <f aca="false">IF(COUNT(F1897,G1897)=2,F1897+G1897,"")</f>
        <v>1294</v>
      </c>
      <c r="M1897" s="12" t="n">
        <f aca="false">IF(COUNT(E1897,H1897)=2,E1897+H1897,"")</f>
        <v>863</v>
      </c>
    </row>
    <row r="1898" customFormat="false" ht="15" hidden="false" customHeight="false" outlineLevel="0" collapsed="false">
      <c r="A1898" s="7" t="s">
        <v>3192</v>
      </c>
      <c r="B1898" s="7" t="s">
        <v>3200</v>
      </c>
      <c r="C1898" s="8" t="s">
        <v>3201</v>
      </c>
      <c r="D1898" s="9" t="str">
        <f aca="false">A1898&amp;"|"&amp;B1898</f>
        <v>North Carolina|Ashe County</v>
      </c>
      <c r="E1898" s="10" t="n">
        <v>774</v>
      </c>
      <c r="F1898" s="10" t="n">
        <v>1263</v>
      </c>
      <c r="G1898" s="10" t="n">
        <v>94</v>
      </c>
      <c r="H1898" s="10" t="n">
        <v>14</v>
      </c>
      <c r="I1898" s="10" t="n">
        <v>730</v>
      </c>
      <c r="J1898" s="10" t="n">
        <v>50827</v>
      </c>
      <c r="K1898" s="11" t="n">
        <v>26831</v>
      </c>
      <c r="L1898" s="12" t="n">
        <f aca="false">IF(COUNT(F1898,G1898)=2,F1898+G1898,"")</f>
        <v>1357</v>
      </c>
      <c r="M1898" s="12" t="n">
        <f aca="false">IF(COUNT(E1898,H1898)=2,E1898+H1898,"")</f>
        <v>788</v>
      </c>
    </row>
    <row r="1899" customFormat="false" ht="15" hidden="false" customHeight="false" outlineLevel="0" collapsed="false">
      <c r="A1899" s="7" t="s">
        <v>3192</v>
      </c>
      <c r="B1899" s="7" t="s">
        <v>3202</v>
      </c>
      <c r="C1899" s="8" t="s">
        <v>3203</v>
      </c>
      <c r="D1899" s="9" t="str">
        <f aca="false">A1899&amp;"|"&amp;B1899</f>
        <v>North Carolina|Avery County</v>
      </c>
      <c r="E1899" s="10" t="n">
        <v>791</v>
      </c>
      <c r="F1899" s="10" t="n">
        <v>1214</v>
      </c>
      <c r="G1899" s="10" t="n">
        <v>94</v>
      </c>
      <c r="H1899" s="10" t="n">
        <v>14</v>
      </c>
      <c r="I1899" s="10" t="n">
        <v>1029</v>
      </c>
      <c r="J1899" s="10" t="n">
        <v>57657</v>
      </c>
      <c r="K1899" s="11" t="n">
        <v>17643</v>
      </c>
      <c r="L1899" s="12" t="n">
        <f aca="false">IF(COUNT(F1899,G1899)=2,F1899+G1899,"")</f>
        <v>1308</v>
      </c>
      <c r="M1899" s="12" t="n">
        <f aca="false">IF(COUNT(E1899,H1899)=2,E1899+H1899,"")</f>
        <v>805</v>
      </c>
    </row>
    <row r="1900" customFormat="false" ht="15" hidden="false" customHeight="false" outlineLevel="0" collapsed="false">
      <c r="A1900" s="7" t="s">
        <v>3192</v>
      </c>
      <c r="B1900" s="7" t="s">
        <v>3204</v>
      </c>
      <c r="C1900" s="8" t="s">
        <v>3205</v>
      </c>
      <c r="D1900" s="9" t="str">
        <f aca="false">A1900&amp;"|"&amp;B1900</f>
        <v>North Carolina|Beaufort County</v>
      </c>
      <c r="E1900" s="10" t="n">
        <v>859</v>
      </c>
      <c r="F1900" s="10" t="n">
        <v>1482</v>
      </c>
      <c r="G1900" s="10" t="n">
        <v>101</v>
      </c>
      <c r="H1900" s="10" t="n">
        <v>14</v>
      </c>
      <c r="I1900" s="10" t="n">
        <v>803</v>
      </c>
      <c r="J1900" s="10" t="n">
        <v>57997</v>
      </c>
      <c r="K1900" s="11" t="n">
        <v>44597</v>
      </c>
      <c r="L1900" s="12" t="n">
        <f aca="false">IF(COUNT(F1900,G1900)=2,F1900+G1900,"")</f>
        <v>1583</v>
      </c>
      <c r="M1900" s="12" t="n">
        <f aca="false">IF(COUNT(E1900,H1900)=2,E1900+H1900,"")</f>
        <v>873</v>
      </c>
    </row>
    <row r="1901" customFormat="false" ht="15" hidden="false" customHeight="false" outlineLevel="0" collapsed="false">
      <c r="A1901" s="7" t="s">
        <v>3192</v>
      </c>
      <c r="B1901" s="7" t="s">
        <v>3206</v>
      </c>
      <c r="C1901" s="8" t="s">
        <v>3207</v>
      </c>
      <c r="D1901" s="9" t="str">
        <f aca="false">A1901&amp;"|"&amp;B1901</f>
        <v>North Carolina|Bertie County</v>
      </c>
      <c r="E1901" s="10" t="n">
        <v>824</v>
      </c>
      <c r="F1901" s="10" t="n">
        <v>1251</v>
      </c>
      <c r="G1901" s="10" t="n">
        <v>97</v>
      </c>
      <c r="H1901" s="10" t="n">
        <v>14</v>
      </c>
      <c r="I1901" s="10" t="n">
        <v>712</v>
      </c>
      <c r="J1901" s="10" t="n">
        <v>45931</v>
      </c>
      <c r="K1901" s="11" t="n">
        <v>17482</v>
      </c>
      <c r="L1901" s="12" t="n">
        <f aca="false">IF(COUNT(F1901,G1901)=2,F1901+G1901,"")</f>
        <v>1348</v>
      </c>
      <c r="M1901" s="12" t="n">
        <f aca="false">IF(COUNT(E1901,H1901)=2,E1901+H1901,"")</f>
        <v>838</v>
      </c>
    </row>
    <row r="1902" customFormat="false" ht="15" hidden="false" customHeight="false" outlineLevel="0" collapsed="false">
      <c r="A1902" s="7" t="s">
        <v>3192</v>
      </c>
      <c r="B1902" s="7" t="s">
        <v>3208</v>
      </c>
      <c r="C1902" s="8" t="s">
        <v>3209</v>
      </c>
      <c r="D1902" s="9" t="str">
        <f aca="false">A1902&amp;"|"&amp;B1902</f>
        <v>North Carolina|Bladen County</v>
      </c>
      <c r="E1902" s="10" t="n">
        <v>752</v>
      </c>
      <c r="F1902" s="10" t="n">
        <v>1192</v>
      </c>
      <c r="G1902" s="10" t="n">
        <v>94</v>
      </c>
      <c r="H1902" s="10" t="n">
        <v>14</v>
      </c>
      <c r="I1902" s="10" t="n">
        <v>474</v>
      </c>
      <c r="J1902" s="10" t="n">
        <v>44528</v>
      </c>
      <c r="K1902" s="11" t="n">
        <v>29591</v>
      </c>
      <c r="L1902" s="12" t="n">
        <f aca="false">IF(COUNT(F1902,G1902)=2,F1902+G1902,"")</f>
        <v>1286</v>
      </c>
      <c r="M1902" s="12" t="n">
        <f aca="false">IF(COUNT(E1902,H1902)=2,E1902+H1902,"")</f>
        <v>766</v>
      </c>
    </row>
    <row r="1903" customFormat="false" ht="15" hidden="false" customHeight="false" outlineLevel="0" collapsed="false">
      <c r="A1903" s="7" t="s">
        <v>3192</v>
      </c>
      <c r="B1903" s="7" t="s">
        <v>3210</v>
      </c>
      <c r="C1903" s="8" t="s">
        <v>3211</v>
      </c>
      <c r="D1903" s="9" t="str">
        <f aca="false">A1903&amp;"|"&amp;B1903</f>
        <v>North Carolina|Brunswick County</v>
      </c>
      <c r="E1903" s="10" t="n">
        <v>1267</v>
      </c>
      <c r="F1903" s="10" t="n">
        <v>1590</v>
      </c>
      <c r="G1903" s="10" t="n">
        <v>149</v>
      </c>
      <c r="H1903" s="10" t="n">
        <v>14</v>
      </c>
      <c r="I1903" s="10" t="n">
        <v>797</v>
      </c>
      <c r="J1903" s="10" t="n">
        <v>74034</v>
      </c>
      <c r="K1903" s="11" t="n">
        <v>145889</v>
      </c>
      <c r="L1903" s="12" t="n">
        <f aca="false">IF(COUNT(F1903,G1903)=2,F1903+G1903,"")</f>
        <v>1739</v>
      </c>
      <c r="M1903" s="12" t="n">
        <f aca="false">IF(COUNT(E1903,H1903)=2,E1903+H1903,"")</f>
        <v>1281</v>
      </c>
    </row>
    <row r="1904" customFormat="false" ht="15" hidden="false" customHeight="false" outlineLevel="0" collapsed="false">
      <c r="A1904" s="7" t="s">
        <v>3192</v>
      </c>
      <c r="B1904" s="7" t="s">
        <v>3212</v>
      </c>
      <c r="C1904" s="8" t="s">
        <v>3213</v>
      </c>
      <c r="D1904" s="9" t="str">
        <f aca="false">A1904&amp;"|"&amp;B1904</f>
        <v>North Carolina|Buncombe County</v>
      </c>
      <c r="E1904" s="10" t="n">
        <v>1281</v>
      </c>
      <c r="F1904" s="10" t="n">
        <v>1709</v>
      </c>
      <c r="G1904" s="10" t="n">
        <v>151</v>
      </c>
      <c r="H1904" s="10" t="n">
        <v>14</v>
      </c>
      <c r="I1904" s="10" t="n">
        <v>827</v>
      </c>
      <c r="J1904" s="10" t="n">
        <v>70578</v>
      </c>
      <c r="K1904" s="11" t="n">
        <v>271790</v>
      </c>
      <c r="L1904" s="12" t="n">
        <f aca="false">IF(COUNT(F1904,G1904)=2,F1904+G1904,"")</f>
        <v>1860</v>
      </c>
      <c r="M1904" s="12" t="n">
        <f aca="false">IF(COUNT(E1904,H1904)=2,E1904+H1904,"")</f>
        <v>1295</v>
      </c>
    </row>
    <row r="1905" customFormat="false" ht="15" hidden="false" customHeight="false" outlineLevel="0" collapsed="false">
      <c r="A1905" s="7" t="s">
        <v>3192</v>
      </c>
      <c r="B1905" s="7" t="s">
        <v>824</v>
      </c>
      <c r="C1905" s="8" t="s">
        <v>3214</v>
      </c>
      <c r="D1905" s="9" t="str">
        <f aca="false">A1905&amp;"|"&amp;B1905</f>
        <v>North Carolina|Burke County</v>
      </c>
      <c r="E1905" s="10" t="n">
        <v>805</v>
      </c>
      <c r="F1905" s="10" t="n">
        <v>1167</v>
      </c>
      <c r="G1905" s="10" t="n">
        <v>95</v>
      </c>
      <c r="H1905" s="10" t="n">
        <v>14</v>
      </c>
      <c r="I1905" s="10" t="n">
        <v>784</v>
      </c>
      <c r="J1905" s="10" t="n">
        <v>55684</v>
      </c>
      <c r="K1905" s="11" t="n">
        <v>87863</v>
      </c>
      <c r="L1905" s="12" t="n">
        <f aca="false">IF(COUNT(F1905,G1905)=2,F1905+G1905,"")</f>
        <v>1262</v>
      </c>
      <c r="M1905" s="12" t="n">
        <f aca="false">IF(COUNT(E1905,H1905)=2,E1905+H1905,"")</f>
        <v>819</v>
      </c>
    </row>
    <row r="1906" customFormat="false" ht="15" hidden="false" customHeight="false" outlineLevel="0" collapsed="false">
      <c r="A1906" s="7" t="s">
        <v>3192</v>
      </c>
      <c r="B1906" s="7" t="s">
        <v>3215</v>
      </c>
      <c r="C1906" s="8" t="s">
        <v>3216</v>
      </c>
      <c r="D1906" s="9" t="str">
        <f aca="false">A1906&amp;"|"&amp;B1906</f>
        <v>North Carolina|Cabarrus County</v>
      </c>
      <c r="E1906" s="10" t="n">
        <v>1303</v>
      </c>
      <c r="F1906" s="10" t="n">
        <v>1768</v>
      </c>
      <c r="G1906" s="10" t="n">
        <v>154</v>
      </c>
      <c r="H1906" s="10" t="n">
        <v>14</v>
      </c>
      <c r="I1906" s="10" t="n">
        <v>1116</v>
      </c>
      <c r="J1906" s="10" t="n">
        <v>86084</v>
      </c>
      <c r="K1906" s="11" t="n">
        <v>231262</v>
      </c>
      <c r="L1906" s="12" t="n">
        <f aca="false">IF(COUNT(F1906,G1906)=2,F1906+G1906,"")</f>
        <v>1922</v>
      </c>
      <c r="M1906" s="12" t="n">
        <f aca="false">IF(COUNT(E1906,H1906)=2,E1906+H1906,"")</f>
        <v>1317</v>
      </c>
    </row>
    <row r="1907" customFormat="false" ht="15" hidden="false" customHeight="false" outlineLevel="0" collapsed="false">
      <c r="A1907" s="7" t="s">
        <v>3192</v>
      </c>
      <c r="B1907" s="7" t="s">
        <v>1787</v>
      </c>
      <c r="C1907" s="8" t="s">
        <v>3217</v>
      </c>
      <c r="D1907" s="9" t="str">
        <f aca="false">A1907&amp;"|"&amp;B1907</f>
        <v>North Carolina|Caldwell County</v>
      </c>
      <c r="E1907" s="10" t="n">
        <v>735</v>
      </c>
      <c r="F1907" s="10" t="n">
        <v>1161</v>
      </c>
      <c r="G1907" s="10" t="n">
        <v>94</v>
      </c>
      <c r="H1907" s="10" t="n">
        <v>14</v>
      </c>
      <c r="I1907" s="10" t="n">
        <v>712</v>
      </c>
      <c r="J1907" s="10" t="n">
        <v>55401</v>
      </c>
      <c r="K1907" s="11" t="n">
        <v>80618</v>
      </c>
      <c r="L1907" s="12" t="n">
        <f aca="false">IF(COUNT(F1907,G1907)=2,F1907+G1907,"")</f>
        <v>1255</v>
      </c>
      <c r="M1907" s="12" t="n">
        <f aca="false">IF(COUNT(E1907,H1907)=2,E1907+H1907,"")</f>
        <v>749</v>
      </c>
    </row>
    <row r="1908" customFormat="false" ht="15" hidden="false" customHeight="false" outlineLevel="0" collapsed="false">
      <c r="A1908" s="7" t="s">
        <v>3192</v>
      </c>
      <c r="B1908" s="7" t="s">
        <v>829</v>
      </c>
      <c r="C1908" s="8" t="s">
        <v>3218</v>
      </c>
      <c r="D1908" s="9" t="str">
        <f aca="false">A1908&amp;"|"&amp;B1908</f>
        <v>North Carolina|Camden County</v>
      </c>
      <c r="E1908" s="10" t="n">
        <v>1220</v>
      </c>
      <c r="F1908" s="10" t="n">
        <v>1763</v>
      </c>
      <c r="G1908" s="10" t="n">
        <v>144</v>
      </c>
      <c r="H1908" s="10" t="n">
        <v>14</v>
      </c>
      <c r="I1908" s="10" t="n">
        <v>784</v>
      </c>
      <c r="J1908" s="10" t="n">
        <v>87781</v>
      </c>
      <c r="K1908" s="11" t="n">
        <v>10743</v>
      </c>
      <c r="L1908" s="12" t="n">
        <f aca="false">IF(COUNT(F1908,G1908)=2,F1908+G1908,"")</f>
        <v>1907</v>
      </c>
      <c r="M1908" s="12" t="n">
        <f aca="false">IF(COUNT(E1908,H1908)=2,E1908+H1908,"")</f>
        <v>1234</v>
      </c>
    </row>
    <row r="1909" customFormat="false" ht="15" hidden="false" customHeight="false" outlineLevel="0" collapsed="false">
      <c r="A1909" s="7" t="s">
        <v>3192</v>
      </c>
      <c r="B1909" s="7" t="s">
        <v>3219</v>
      </c>
      <c r="C1909" s="8" t="s">
        <v>3220</v>
      </c>
      <c r="D1909" s="9" t="str">
        <f aca="false">A1909&amp;"|"&amp;B1909</f>
        <v>North Carolina|Carteret County</v>
      </c>
      <c r="E1909" s="10" t="n">
        <v>1062</v>
      </c>
      <c r="F1909" s="10" t="n">
        <v>1704</v>
      </c>
      <c r="G1909" s="10" t="n">
        <v>125</v>
      </c>
      <c r="H1909" s="10" t="n">
        <v>14</v>
      </c>
      <c r="I1909" s="10" t="n">
        <v>862</v>
      </c>
      <c r="J1909" s="10" t="n">
        <v>70235</v>
      </c>
      <c r="K1909" s="11" t="n">
        <v>68652</v>
      </c>
      <c r="L1909" s="12" t="n">
        <f aca="false">IF(COUNT(F1909,G1909)=2,F1909+G1909,"")</f>
        <v>1829</v>
      </c>
      <c r="M1909" s="12" t="n">
        <f aca="false">IF(COUNT(E1909,H1909)=2,E1909+H1909,"")</f>
        <v>1076</v>
      </c>
    </row>
    <row r="1910" customFormat="false" ht="15" hidden="false" customHeight="false" outlineLevel="0" collapsed="false">
      <c r="A1910" s="7" t="s">
        <v>3192</v>
      </c>
      <c r="B1910" s="7" t="s">
        <v>3221</v>
      </c>
      <c r="C1910" s="8" t="s">
        <v>3222</v>
      </c>
      <c r="D1910" s="9" t="str">
        <f aca="false">A1910&amp;"|"&amp;B1910</f>
        <v>North Carolina|Caswell County</v>
      </c>
      <c r="E1910" s="10" t="n">
        <v>699</v>
      </c>
      <c r="F1910" s="10" t="n">
        <v>1236</v>
      </c>
      <c r="G1910" s="10" t="n">
        <v>94</v>
      </c>
      <c r="H1910" s="10" t="n">
        <v>14</v>
      </c>
      <c r="I1910" s="10" t="n">
        <v>878</v>
      </c>
      <c r="J1910" s="10" t="n">
        <v>59407</v>
      </c>
      <c r="K1910" s="11" t="n">
        <v>22689</v>
      </c>
      <c r="L1910" s="12" t="n">
        <f aca="false">IF(COUNT(F1910,G1910)=2,F1910+G1910,"")</f>
        <v>1330</v>
      </c>
      <c r="M1910" s="12" t="n">
        <f aca="false">IF(COUNT(E1910,H1910)=2,E1910+H1910,"")</f>
        <v>713</v>
      </c>
    </row>
    <row r="1911" customFormat="false" ht="15" hidden="false" customHeight="false" outlineLevel="0" collapsed="false">
      <c r="A1911" s="7" t="s">
        <v>3192</v>
      </c>
      <c r="B1911" s="7" t="s">
        <v>3223</v>
      </c>
      <c r="C1911" s="8" t="s">
        <v>3224</v>
      </c>
      <c r="D1911" s="9" t="str">
        <f aca="false">A1911&amp;"|"&amp;B1911</f>
        <v>North Carolina|Catawba County</v>
      </c>
      <c r="E1911" s="10" t="n">
        <v>891</v>
      </c>
      <c r="F1911" s="10" t="n">
        <v>1265</v>
      </c>
      <c r="G1911" s="10" t="n">
        <v>105</v>
      </c>
      <c r="H1911" s="10" t="n">
        <v>14</v>
      </c>
      <c r="I1911" s="10" t="n">
        <v>793</v>
      </c>
      <c r="J1911" s="10" t="n">
        <v>64544</v>
      </c>
      <c r="K1911" s="11" t="n">
        <v>162051</v>
      </c>
      <c r="L1911" s="12" t="n">
        <f aca="false">IF(COUNT(F1911,G1911)=2,F1911+G1911,"")</f>
        <v>1370</v>
      </c>
      <c r="M1911" s="12" t="n">
        <f aca="false">IF(COUNT(E1911,H1911)=2,E1911+H1911,"")</f>
        <v>905</v>
      </c>
    </row>
    <row r="1912" customFormat="false" ht="15" hidden="false" customHeight="false" outlineLevel="0" collapsed="false">
      <c r="A1912" s="7" t="s">
        <v>3192</v>
      </c>
      <c r="B1912" s="7" t="s">
        <v>838</v>
      </c>
      <c r="C1912" s="8" t="s">
        <v>3225</v>
      </c>
      <c r="D1912" s="9" t="str">
        <f aca="false">A1912&amp;"|"&amp;B1912</f>
        <v>North Carolina|Chatham County</v>
      </c>
      <c r="E1912" s="10" t="n">
        <v>1066</v>
      </c>
      <c r="F1912" s="10" t="n">
        <v>1939</v>
      </c>
      <c r="G1912" s="10" t="n">
        <v>126</v>
      </c>
      <c r="H1912" s="10" t="n">
        <v>14</v>
      </c>
      <c r="I1912" s="10" t="n">
        <v>986</v>
      </c>
      <c r="J1912" s="10" t="n">
        <v>88534</v>
      </c>
      <c r="K1912" s="11" t="n">
        <v>78319</v>
      </c>
      <c r="L1912" s="12" t="n">
        <f aca="false">IF(COUNT(F1912,G1912)=2,F1912+G1912,"")</f>
        <v>2065</v>
      </c>
      <c r="M1912" s="12" t="n">
        <f aca="false">IF(COUNT(E1912,H1912)=2,E1912+H1912,"")</f>
        <v>1080</v>
      </c>
    </row>
    <row r="1913" customFormat="false" ht="15" hidden="false" customHeight="false" outlineLevel="0" collapsed="false">
      <c r="A1913" s="7" t="s">
        <v>3192</v>
      </c>
      <c r="B1913" s="7" t="s">
        <v>73</v>
      </c>
      <c r="C1913" s="8" t="s">
        <v>3226</v>
      </c>
      <c r="D1913" s="9" t="str">
        <f aca="false">A1913&amp;"|"&amp;B1913</f>
        <v>North Carolina|Cherokee County</v>
      </c>
      <c r="E1913" s="10" t="n">
        <v>800</v>
      </c>
      <c r="F1913" s="10" t="n">
        <v>1234</v>
      </c>
      <c r="G1913" s="10" t="n">
        <v>94</v>
      </c>
      <c r="H1913" s="10" t="n">
        <v>14</v>
      </c>
      <c r="I1913" s="10" t="n">
        <v>905</v>
      </c>
      <c r="J1913" s="10" t="n">
        <v>51496</v>
      </c>
      <c r="K1913" s="11" t="n">
        <v>29197</v>
      </c>
      <c r="L1913" s="12" t="n">
        <f aca="false">IF(COUNT(F1913,G1913)=2,F1913+G1913,"")</f>
        <v>1328</v>
      </c>
      <c r="M1913" s="12" t="n">
        <f aca="false">IF(COUNT(E1913,H1913)=2,E1913+H1913,"")</f>
        <v>814</v>
      </c>
    </row>
    <row r="1914" customFormat="false" ht="15" hidden="false" customHeight="false" outlineLevel="0" collapsed="false">
      <c r="A1914" s="7" t="s">
        <v>3192</v>
      </c>
      <c r="B1914" s="7" t="s">
        <v>3227</v>
      </c>
      <c r="C1914" s="8" t="s">
        <v>3228</v>
      </c>
      <c r="D1914" s="9" t="str">
        <f aca="false">A1914&amp;"|"&amp;B1914</f>
        <v>North Carolina|Chowan County</v>
      </c>
      <c r="E1914" s="10" t="n">
        <v>766</v>
      </c>
      <c r="F1914" s="10" t="n">
        <v>1396</v>
      </c>
      <c r="G1914" s="10" t="n">
        <v>94</v>
      </c>
      <c r="H1914" s="10" t="n">
        <v>14</v>
      </c>
      <c r="I1914" s="10" t="n">
        <v>569</v>
      </c>
      <c r="J1914" s="10" t="n">
        <v>56982</v>
      </c>
      <c r="K1914" s="11" t="n">
        <v>13814</v>
      </c>
      <c r="L1914" s="12" t="n">
        <f aca="false">IF(COUNT(F1914,G1914)=2,F1914+G1914,"")</f>
        <v>1490</v>
      </c>
      <c r="M1914" s="12" t="n">
        <f aca="false">IF(COUNT(E1914,H1914)=2,E1914+H1914,"")</f>
        <v>780</v>
      </c>
    </row>
    <row r="1915" customFormat="false" ht="15" hidden="false" customHeight="false" outlineLevel="0" collapsed="false">
      <c r="A1915" s="7" t="s">
        <v>3192</v>
      </c>
      <c r="B1915" s="7" t="s">
        <v>81</v>
      </c>
      <c r="C1915" s="8" t="s">
        <v>3229</v>
      </c>
      <c r="D1915" s="9" t="str">
        <f aca="false">A1915&amp;"|"&amp;B1915</f>
        <v>North Carolina|Clay County</v>
      </c>
      <c r="E1915" s="10" t="n">
        <v>791</v>
      </c>
      <c r="F1915" s="10" t="n">
        <v>1429</v>
      </c>
      <c r="G1915" s="10" t="n">
        <v>94</v>
      </c>
      <c r="H1915" s="10" t="n">
        <v>14</v>
      </c>
      <c r="I1915" s="10" t="n">
        <v>905</v>
      </c>
      <c r="J1915" s="10" t="n">
        <v>53645</v>
      </c>
      <c r="K1915" s="11" t="n">
        <v>11391</v>
      </c>
      <c r="L1915" s="12" t="n">
        <f aca="false">IF(COUNT(F1915,G1915)=2,F1915+G1915,"")</f>
        <v>1523</v>
      </c>
      <c r="M1915" s="12" t="n">
        <f aca="false">IF(COUNT(E1915,H1915)=2,E1915+H1915,"")</f>
        <v>805</v>
      </c>
    </row>
    <row r="1916" customFormat="false" ht="15" hidden="false" customHeight="false" outlineLevel="0" collapsed="false">
      <c r="A1916" s="7" t="s">
        <v>3192</v>
      </c>
      <c r="B1916" s="7" t="s">
        <v>303</v>
      </c>
      <c r="C1916" s="8" t="s">
        <v>3230</v>
      </c>
      <c r="D1916" s="9" t="str">
        <f aca="false">A1916&amp;"|"&amp;B1916</f>
        <v>North Carolina|Cleveland County</v>
      </c>
      <c r="E1916" s="10" t="n">
        <v>835</v>
      </c>
      <c r="F1916" s="10" t="n">
        <v>1210</v>
      </c>
      <c r="G1916" s="10" t="n">
        <v>98</v>
      </c>
      <c r="H1916" s="10" t="n">
        <v>14</v>
      </c>
      <c r="I1916" s="10" t="n">
        <v>688</v>
      </c>
      <c r="J1916" s="10" t="n">
        <v>55769</v>
      </c>
      <c r="K1916" s="11" t="n">
        <v>100170</v>
      </c>
      <c r="L1916" s="12" t="n">
        <f aca="false">IF(COUNT(F1916,G1916)=2,F1916+G1916,"")</f>
        <v>1308</v>
      </c>
      <c r="M1916" s="12" t="n">
        <f aca="false">IF(COUNT(E1916,H1916)=2,E1916+H1916,"")</f>
        <v>849</v>
      </c>
    </row>
    <row r="1917" customFormat="false" ht="15" hidden="false" customHeight="false" outlineLevel="0" collapsed="false">
      <c r="A1917" s="7" t="s">
        <v>3192</v>
      </c>
      <c r="B1917" s="7" t="s">
        <v>3231</v>
      </c>
      <c r="C1917" s="8" t="s">
        <v>3232</v>
      </c>
      <c r="D1917" s="9" t="str">
        <f aca="false">A1917&amp;"|"&amp;B1917</f>
        <v>North Carolina|Columbus County</v>
      </c>
      <c r="E1917" s="10" t="n">
        <v>775</v>
      </c>
      <c r="F1917" s="10" t="n">
        <v>1214</v>
      </c>
      <c r="G1917" s="10" t="n">
        <v>94</v>
      </c>
      <c r="H1917" s="10" t="n">
        <v>14</v>
      </c>
      <c r="I1917" s="10" t="n">
        <v>603</v>
      </c>
      <c r="J1917" s="10" t="n">
        <v>48184</v>
      </c>
      <c r="K1917" s="11" t="n">
        <v>50453</v>
      </c>
      <c r="L1917" s="12" t="n">
        <f aca="false">IF(COUNT(F1917,G1917)=2,F1917+G1917,"")</f>
        <v>1308</v>
      </c>
      <c r="M1917" s="12" t="n">
        <f aca="false">IF(COUNT(E1917,H1917)=2,E1917+H1917,"")</f>
        <v>789</v>
      </c>
    </row>
    <row r="1918" customFormat="false" ht="15" hidden="false" customHeight="false" outlineLevel="0" collapsed="false">
      <c r="A1918" s="7" t="s">
        <v>3192</v>
      </c>
      <c r="B1918" s="7" t="s">
        <v>3233</v>
      </c>
      <c r="C1918" s="8" t="s">
        <v>3234</v>
      </c>
      <c r="D1918" s="9" t="str">
        <f aca="false">A1918&amp;"|"&amp;B1918</f>
        <v>North Carolina|Craven County</v>
      </c>
      <c r="E1918" s="10" t="n">
        <v>1100</v>
      </c>
      <c r="F1918" s="10" t="n">
        <v>1395</v>
      </c>
      <c r="G1918" s="10" t="n">
        <v>130</v>
      </c>
      <c r="H1918" s="10" t="n">
        <v>14</v>
      </c>
      <c r="I1918" s="10" t="n">
        <v>868</v>
      </c>
      <c r="J1918" s="10" t="n">
        <v>64635</v>
      </c>
      <c r="K1918" s="11" t="n">
        <v>101074</v>
      </c>
      <c r="L1918" s="12" t="n">
        <f aca="false">IF(COUNT(F1918,G1918)=2,F1918+G1918,"")</f>
        <v>1525</v>
      </c>
      <c r="M1918" s="12" t="n">
        <f aca="false">IF(COUNT(E1918,H1918)=2,E1918+H1918,"")</f>
        <v>1114</v>
      </c>
    </row>
    <row r="1919" customFormat="false" ht="15" hidden="false" customHeight="false" outlineLevel="0" collapsed="false">
      <c r="A1919" s="7" t="s">
        <v>3192</v>
      </c>
      <c r="B1919" s="7" t="s">
        <v>1178</v>
      </c>
      <c r="C1919" s="8" t="s">
        <v>3235</v>
      </c>
      <c r="D1919" s="9" t="str">
        <f aca="false">A1919&amp;"|"&amp;B1919</f>
        <v>North Carolina|Cumberland County</v>
      </c>
      <c r="E1919" s="10" t="n">
        <v>1156</v>
      </c>
      <c r="F1919" s="10" t="n">
        <v>1457</v>
      </c>
      <c r="G1919" s="10" t="n">
        <v>136</v>
      </c>
      <c r="H1919" s="10" t="n">
        <v>14</v>
      </c>
      <c r="I1919" s="10" t="n">
        <v>795</v>
      </c>
      <c r="J1919" s="10" t="n">
        <v>58780</v>
      </c>
      <c r="K1919" s="11" t="n">
        <v>336749</v>
      </c>
      <c r="L1919" s="12" t="n">
        <f aca="false">IF(COUNT(F1919,G1919)=2,F1919+G1919,"")</f>
        <v>1593</v>
      </c>
      <c r="M1919" s="12" t="n">
        <f aca="false">IF(COUNT(E1919,H1919)=2,E1919+H1919,"")</f>
        <v>1170</v>
      </c>
    </row>
    <row r="1920" customFormat="false" ht="15" hidden="false" customHeight="false" outlineLevel="0" collapsed="false">
      <c r="A1920" s="7" t="s">
        <v>3192</v>
      </c>
      <c r="B1920" s="7" t="s">
        <v>3236</v>
      </c>
      <c r="C1920" s="8" t="s">
        <v>3237</v>
      </c>
      <c r="D1920" s="9" t="str">
        <f aca="false">A1920&amp;"|"&amp;B1920</f>
        <v>North Carolina|Currituck County</v>
      </c>
      <c r="E1920" s="10" t="n">
        <v>1126</v>
      </c>
      <c r="F1920" s="10" t="n">
        <v>1855</v>
      </c>
      <c r="G1920" s="10" t="n">
        <v>133</v>
      </c>
      <c r="H1920" s="10" t="n">
        <v>14</v>
      </c>
      <c r="I1920" s="10" t="n">
        <v>746</v>
      </c>
      <c r="J1920" s="10" t="n">
        <v>91548</v>
      </c>
      <c r="K1920" s="11" t="n">
        <v>29612</v>
      </c>
      <c r="L1920" s="12" t="n">
        <f aca="false">IF(COUNT(F1920,G1920)=2,F1920+G1920,"")</f>
        <v>1988</v>
      </c>
      <c r="M1920" s="12" t="n">
        <f aca="false">IF(COUNT(E1920,H1920)=2,E1920+H1920,"")</f>
        <v>1140</v>
      </c>
    </row>
    <row r="1921" customFormat="false" ht="15" hidden="false" customHeight="false" outlineLevel="0" collapsed="false">
      <c r="A1921" s="7" t="s">
        <v>3192</v>
      </c>
      <c r="B1921" s="7" t="s">
        <v>3238</v>
      </c>
      <c r="C1921" s="8" t="s">
        <v>3239</v>
      </c>
      <c r="D1921" s="9" t="str">
        <f aca="false">A1921&amp;"|"&amp;B1921</f>
        <v>North Carolina|Dare County</v>
      </c>
      <c r="E1921" s="10" t="n">
        <v>1307</v>
      </c>
      <c r="F1921" s="10" t="n">
        <v>1951</v>
      </c>
      <c r="G1921" s="10" t="n">
        <v>154</v>
      </c>
      <c r="H1921" s="10" t="n">
        <v>14</v>
      </c>
      <c r="I1921" s="10" t="n">
        <v>997</v>
      </c>
      <c r="J1921" s="10" t="n">
        <v>81214</v>
      </c>
      <c r="K1921" s="11" t="n">
        <v>37534</v>
      </c>
      <c r="L1921" s="12" t="n">
        <f aca="false">IF(COUNT(F1921,G1921)=2,F1921+G1921,"")</f>
        <v>2105</v>
      </c>
      <c r="M1921" s="12" t="n">
        <f aca="false">IF(COUNT(E1921,H1921)=2,E1921+H1921,"")</f>
        <v>1321</v>
      </c>
    </row>
    <row r="1922" customFormat="false" ht="15" hidden="false" customHeight="false" outlineLevel="0" collapsed="false">
      <c r="A1922" s="7" t="s">
        <v>3192</v>
      </c>
      <c r="B1922" s="7" t="s">
        <v>3240</v>
      </c>
      <c r="C1922" s="8" t="s">
        <v>3241</v>
      </c>
      <c r="D1922" s="9" t="str">
        <f aca="false">A1922&amp;"|"&amp;B1922</f>
        <v>North Carolina|Davidson County</v>
      </c>
      <c r="E1922" s="10" t="n">
        <v>863</v>
      </c>
      <c r="F1922" s="10" t="n">
        <v>1305</v>
      </c>
      <c r="G1922" s="10" t="n">
        <v>102</v>
      </c>
      <c r="H1922" s="10" t="n">
        <v>14</v>
      </c>
      <c r="I1922" s="10" t="n">
        <v>784</v>
      </c>
      <c r="J1922" s="10" t="n">
        <v>62426</v>
      </c>
      <c r="K1922" s="11" t="n">
        <v>171063</v>
      </c>
      <c r="L1922" s="12" t="n">
        <f aca="false">IF(COUNT(F1922,G1922)=2,F1922+G1922,"")</f>
        <v>1407</v>
      </c>
      <c r="M1922" s="12" t="n">
        <f aca="false">IF(COUNT(E1922,H1922)=2,E1922+H1922,"")</f>
        <v>877</v>
      </c>
    </row>
    <row r="1923" customFormat="false" ht="15" hidden="false" customHeight="false" outlineLevel="0" collapsed="false">
      <c r="A1923" s="7" t="s">
        <v>3192</v>
      </c>
      <c r="B1923" s="7" t="s">
        <v>3242</v>
      </c>
      <c r="C1923" s="8" t="s">
        <v>3243</v>
      </c>
      <c r="D1923" s="9" t="str">
        <f aca="false">A1923&amp;"|"&amp;B1923</f>
        <v>North Carolina|Davie County</v>
      </c>
      <c r="E1923" s="10" t="n">
        <v>889</v>
      </c>
      <c r="F1923" s="10" t="n">
        <v>1464</v>
      </c>
      <c r="G1923" s="10" t="n">
        <v>105</v>
      </c>
      <c r="H1923" s="10" t="n">
        <v>14</v>
      </c>
      <c r="I1923" s="10" t="n">
        <v>902</v>
      </c>
      <c r="J1923" s="10" t="n">
        <v>73234</v>
      </c>
      <c r="K1923" s="11" t="n">
        <v>43526</v>
      </c>
      <c r="L1923" s="12" t="n">
        <f aca="false">IF(COUNT(F1923,G1923)=2,F1923+G1923,"")</f>
        <v>1569</v>
      </c>
      <c r="M1923" s="12" t="n">
        <f aca="false">IF(COUNT(E1923,H1923)=2,E1923+H1923,"")</f>
        <v>903</v>
      </c>
    </row>
    <row r="1924" customFormat="false" ht="15" hidden="false" customHeight="false" outlineLevel="0" collapsed="false">
      <c r="A1924" s="7" t="s">
        <v>3192</v>
      </c>
      <c r="B1924" s="7" t="s">
        <v>3244</v>
      </c>
      <c r="C1924" s="8" t="s">
        <v>3245</v>
      </c>
      <c r="D1924" s="9" t="str">
        <f aca="false">A1924&amp;"|"&amp;B1924</f>
        <v>North Carolina|Duplin County</v>
      </c>
      <c r="E1924" s="10" t="n">
        <v>815</v>
      </c>
      <c r="F1924" s="10" t="n">
        <v>1273</v>
      </c>
      <c r="G1924" s="10" t="n">
        <v>96</v>
      </c>
      <c r="H1924" s="10" t="n">
        <v>14</v>
      </c>
      <c r="I1924" s="10" t="n">
        <v>569</v>
      </c>
      <c r="J1924" s="10" t="n">
        <v>51880</v>
      </c>
      <c r="K1924" s="11" t="n">
        <v>49053</v>
      </c>
      <c r="L1924" s="12" t="n">
        <f aca="false">IF(COUNT(F1924,G1924)=2,F1924+G1924,"")</f>
        <v>1369</v>
      </c>
      <c r="M1924" s="12" t="n">
        <f aca="false">IF(COUNT(E1924,H1924)=2,E1924+H1924,"")</f>
        <v>829</v>
      </c>
    </row>
    <row r="1925" customFormat="false" ht="15" hidden="false" customHeight="false" outlineLevel="0" collapsed="false">
      <c r="A1925" s="7" t="s">
        <v>3192</v>
      </c>
      <c r="B1925" s="7" t="s">
        <v>3246</v>
      </c>
      <c r="C1925" s="8" t="s">
        <v>3247</v>
      </c>
      <c r="D1925" s="9" t="str">
        <f aca="false">A1925&amp;"|"&amp;B1925</f>
        <v>North Carolina|Durham County</v>
      </c>
      <c r="E1925" s="10" t="n">
        <v>1415</v>
      </c>
      <c r="F1925" s="10" t="n">
        <v>1748</v>
      </c>
      <c r="G1925" s="10" t="n">
        <v>167</v>
      </c>
      <c r="H1925" s="10" t="n">
        <v>14</v>
      </c>
      <c r="I1925" s="10" t="n">
        <v>1374</v>
      </c>
      <c r="J1925" s="10" t="n">
        <v>79501</v>
      </c>
      <c r="K1925" s="11" t="n">
        <v>329405</v>
      </c>
      <c r="L1925" s="12" t="n">
        <f aca="false">IF(COUNT(F1925,G1925)=2,F1925+G1925,"")</f>
        <v>1915</v>
      </c>
      <c r="M1925" s="12" t="n">
        <f aca="false">IF(COUNT(E1925,H1925)=2,E1925+H1925,"")</f>
        <v>1429</v>
      </c>
    </row>
    <row r="1926" customFormat="false" ht="15" hidden="false" customHeight="false" outlineLevel="0" collapsed="false">
      <c r="A1926" s="7" t="s">
        <v>3192</v>
      </c>
      <c r="B1926" s="7" t="s">
        <v>3248</v>
      </c>
      <c r="C1926" s="8" t="s">
        <v>3249</v>
      </c>
      <c r="D1926" s="9" t="str">
        <f aca="false">A1926&amp;"|"&amp;B1926</f>
        <v>North Carolina|Edgecombe County</v>
      </c>
      <c r="E1926" s="10" t="n">
        <v>818</v>
      </c>
      <c r="F1926" s="10" t="n">
        <v>1243</v>
      </c>
      <c r="G1926" s="10" t="n">
        <v>96</v>
      </c>
      <c r="H1926" s="10" t="n">
        <v>14</v>
      </c>
      <c r="I1926" s="10" t="n">
        <v>825</v>
      </c>
      <c r="J1926" s="10" t="n">
        <v>48480</v>
      </c>
      <c r="K1926" s="11" t="n">
        <v>48777</v>
      </c>
      <c r="L1926" s="12" t="n">
        <f aca="false">IF(COUNT(F1926,G1926)=2,F1926+G1926,"")</f>
        <v>1339</v>
      </c>
      <c r="M1926" s="12" t="n">
        <f aca="false">IF(COUNT(E1926,H1926)=2,E1926+H1926,"")</f>
        <v>832</v>
      </c>
    </row>
    <row r="1927" customFormat="false" ht="15" hidden="false" customHeight="false" outlineLevel="0" collapsed="false">
      <c r="A1927" s="7" t="s">
        <v>3192</v>
      </c>
      <c r="B1927" s="7" t="s">
        <v>894</v>
      </c>
      <c r="C1927" s="8" t="s">
        <v>3250</v>
      </c>
      <c r="D1927" s="9" t="str">
        <f aca="false">A1927&amp;"|"&amp;B1927</f>
        <v>North Carolina|Forsyth County</v>
      </c>
      <c r="E1927" s="10" t="n">
        <v>1046</v>
      </c>
      <c r="F1927" s="10" t="n">
        <v>1426</v>
      </c>
      <c r="G1927" s="10" t="n">
        <v>123</v>
      </c>
      <c r="H1927" s="10" t="n">
        <v>14</v>
      </c>
      <c r="I1927" s="10" t="n">
        <v>878</v>
      </c>
      <c r="J1927" s="10" t="n">
        <v>65541</v>
      </c>
      <c r="K1927" s="11" t="n">
        <v>386740</v>
      </c>
      <c r="L1927" s="12" t="n">
        <f aca="false">IF(COUNT(F1927,G1927)=2,F1927+G1927,"")</f>
        <v>1549</v>
      </c>
      <c r="M1927" s="12" t="n">
        <f aca="false">IF(COUNT(E1927,H1927)=2,E1927+H1927,"")</f>
        <v>1060</v>
      </c>
    </row>
    <row r="1928" customFormat="false" ht="15" hidden="false" customHeight="false" outlineLevel="0" collapsed="false">
      <c r="A1928" s="7" t="s">
        <v>3192</v>
      </c>
      <c r="B1928" s="7" t="s">
        <v>113</v>
      </c>
      <c r="C1928" s="8" t="s">
        <v>3251</v>
      </c>
      <c r="D1928" s="9" t="str">
        <f aca="false">A1928&amp;"|"&amp;B1928</f>
        <v>North Carolina|Franklin County</v>
      </c>
      <c r="E1928" s="10" t="n">
        <v>988</v>
      </c>
      <c r="F1928" s="10" t="n">
        <v>1537</v>
      </c>
      <c r="G1928" s="10" t="n">
        <v>116</v>
      </c>
      <c r="H1928" s="10" t="n">
        <v>14</v>
      </c>
      <c r="I1928" s="10" t="n">
        <v>868</v>
      </c>
      <c r="J1928" s="10" t="n">
        <v>71386</v>
      </c>
      <c r="K1928" s="11" t="n">
        <v>71962</v>
      </c>
      <c r="L1928" s="12" t="n">
        <f aca="false">IF(COUNT(F1928,G1928)=2,F1928+G1928,"")</f>
        <v>1653</v>
      </c>
      <c r="M1928" s="12" t="n">
        <f aca="false">IF(COUNT(E1928,H1928)=2,E1928+H1928,"")</f>
        <v>1002</v>
      </c>
    </row>
    <row r="1929" customFormat="false" ht="15" hidden="false" customHeight="false" outlineLevel="0" collapsed="false">
      <c r="A1929" s="7" t="s">
        <v>3192</v>
      </c>
      <c r="B1929" s="7" t="s">
        <v>3252</v>
      </c>
      <c r="C1929" s="8" t="s">
        <v>3253</v>
      </c>
      <c r="D1929" s="9" t="str">
        <f aca="false">A1929&amp;"|"&amp;B1929</f>
        <v>North Carolina|Gaston County</v>
      </c>
      <c r="E1929" s="10" t="n">
        <v>1085</v>
      </c>
      <c r="F1929" s="10" t="n">
        <v>1435</v>
      </c>
      <c r="G1929" s="10" t="n">
        <v>128</v>
      </c>
      <c r="H1929" s="10" t="n">
        <v>14</v>
      </c>
      <c r="I1929" s="10" t="n">
        <v>641</v>
      </c>
      <c r="J1929" s="10" t="n">
        <v>65472</v>
      </c>
      <c r="K1929" s="11" t="n">
        <v>231485</v>
      </c>
      <c r="L1929" s="12" t="n">
        <f aca="false">IF(COUNT(F1929,G1929)=2,F1929+G1929,"")</f>
        <v>1563</v>
      </c>
      <c r="M1929" s="12" t="n">
        <f aca="false">IF(COUNT(E1929,H1929)=2,E1929+H1929,"")</f>
        <v>1099</v>
      </c>
    </row>
    <row r="1930" customFormat="false" ht="15" hidden="false" customHeight="false" outlineLevel="0" collapsed="false">
      <c r="A1930" s="7" t="s">
        <v>3192</v>
      </c>
      <c r="B1930" s="7" t="s">
        <v>3254</v>
      </c>
      <c r="C1930" s="8" t="s">
        <v>3255</v>
      </c>
      <c r="D1930" s="9" t="str">
        <f aca="false">A1930&amp;"|"&amp;B1930</f>
        <v>North Carolina|Gates County</v>
      </c>
      <c r="E1930" s="10" t="n">
        <v>940</v>
      </c>
      <c r="F1930" s="10" t="n">
        <v>1409</v>
      </c>
      <c r="G1930" s="10" t="n">
        <v>111</v>
      </c>
      <c r="H1930" s="10" t="n">
        <v>14</v>
      </c>
      <c r="I1930" s="10" t="n">
        <v>905</v>
      </c>
      <c r="J1930" s="10" t="n">
        <v>61612</v>
      </c>
      <c r="K1930" s="11" t="n">
        <v>10437</v>
      </c>
      <c r="L1930" s="12" t="n">
        <f aca="false">IF(COUNT(F1930,G1930)=2,F1930+G1930,"")</f>
        <v>1520</v>
      </c>
      <c r="M1930" s="12" t="n">
        <f aca="false">IF(COUNT(E1930,H1930)=2,E1930+H1930,"")</f>
        <v>954</v>
      </c>
    </row>
    <row r="1931" customFormat="false" ht="15" hidden="false" customHeight="false" outlineLevel="0" collapsed="false">
      <c r="A1931" s="7" t="s">
        <v>3192</v>
      </c>
      <c r="B1931" s="7" t="s">
        <v>259</v>
      </c>
      <c r="C1931" s="8" t="s">
        <v>3256</v>
      </c>
      <c r="D1931" s="9" t="str">
        <f aca="false">A1931&amp;"|"&amp;B1931</f>
        <v>North Carolina|Graham County</v>
      </c>
      <c r="E1931" s="10" t="n">
        <v>581</v>
      </c>
      <c r="F1931" s="10" t="n">
        <v>1035</v>
      </c>
      <c r="G1931" s="10" t="n">
        <v>94</v>
      </c>
      <c r="H1931" s="10" t="n">
        <v>14</v>
      </c>
      <c r="I1931" s="10" t="n">
        <v>665</v>
      </c>
      <c r="J1931" s="10" t="n">
        <v>49038</v>
      </c>
      <c r="K1931" s="11" t="n">
        <v>8041</v>
      </c>
      <c r="L1931" s="12" t="n">
        <f aca="false">IF(COUNT(F1931,G1931)=2,F1931+G1931,"")</f>
        <v>1129</v>
      </c>
      <c r="M1931" s="12" t="n">
        <f aca="false">IF(COUNT(E1931,H1931)=2,E1931+H1931,"")</f>
        <v>595</v>
      </c>
    </row>
    <row r="1932" customFormat="false" ht="15" hidden="false" customHeight="false" outlineLevel="0" collapsed="false">
      <c r="A1932" s="7" t="s">
        <v>3192</v>
      </c>
      <c r="B1932" s="7" t="s">
        <v>3257</v>
      </c>
      <c r="C1932" s="8" t="s">
        <v>3258</v>
      </c>
      <c r="D1932" s="9" t="str">
        <f aca="false">A1932&amp;"|"&amp;B1932</f>
        <v>North Carolina|Granville County</v>
      </c>
      <c r="E1932" s="10" t="n">
        <v>1008</v>
      </c>
      <c r="F1932" s="10" t="n">
        <v>1532</v>
      </c>
      <c r="G1932" s="10" t="n">
        <v>119</v>
      </c>
      <c r="H1932" s="10" t="n">
        <v>14</v>
      </c>
      <c r="I1932" s="10" t="n">
        <v>868</v>
      </c>
      <c r="J1932" s="10" t="n">
        <v>70975</v>
      </c>
      <c r="K1932" s="11" t="n">
        <v>61439</v>
      </c>
      <c r="L1932" s="12" t="n">
        <f aca="false">IF(COUNT(F1932,G1932)=2,F1932+G1932,"")</f>
        <v>1651</v>
      </c>
      <c r="M1932" s="12" t="n">
        <f aca="false">IF(COUNT(E1932,H1932)=2,E1932+H1932,"")</f>
        <v>1022</v>
      </c>
    </row>
    <row r="1933" customFormat="false" ht="15" hidden="false" customHeight="false" outlineLevel="0" collapsed="false">
      <c r="A1933" s="7" t="s">
        <v>3192</v>
      </c>
      <c r="B1933" s="7" t="s">
        <v>117</v>
      </c>
      <c r="C1933" s="8" t="s">
        <v>3259</v>
      </c>
      <c r="D1933" s="9" t="str">
        <f aca="false">A1933&amp;"|"&amp;B1933</f>
        <v>North Carolina|Greene County</v>
      </c>
      <c r="E1933" s="10" t="n">
        <v>845</v>
      </c>
      <c r="F1933" s="10" t="n">
        <v>1074</v>
      </c>
      <c r="G1933" s="10" t="n">
        <v>100</v>
      </c>
      <c r="H1933" s="10" t="n">
        <v>14</v>
      </c>
      <c r="I1933" s="10" t="n">
        <v>559</v>
      </c>
      <c r="J1933" s="10" t="n">
        <v>50904</v>
      </c>
      <c r="K1933" s="11" t="n">
        <v>20421</v>
      </c>
      <c r="L1933" s="12" t="n">
        <f aca="false">IF(COUNT(F1933,G1933)=2,F1933+G1933,"")</f>
        <v>1174</v>
      </c>
      <c r="M1933" s="12" t="n">
        <f aca="false">IF(COUNT(E1933,H1933)=2,E1933+H1933,"")</f>
        <v>859</v>
      </c>
    </row>
    <row r="1934" customFormat="false" ht="15" hidden="false" customHeight="false" outlineLevel="0" collapsed="false">
      <c r="A1934" s="7" t="s">
        <v>3192</v>
      </c>
      <c r="B1934" s="7" t="s">
        <v>3260</v>
      </c>
      <c r="C1934" s="8" t="s">
        <v>3261</v>
      </c>
      <c r="D1934" s="9" t="str">
        <f aca="false">A1934&amp;"|"&amp;B1934</f>
        <v>North Carolina|Guilford County</v>
      </c>
      <c r="E1934" s="10" t="n">
        <v>1108</v>
      </c>
      <c r="F1934" s="10" t="n">
        <v>1480</v>
      </c>
      <c r="G1934" s="10" t="n">
        <v>131</v>
      </c>
      <c r="H1934" s="10" t="n">
        <v>14</v>
      </c>
      <c r="I1934" s="10" t="n">
        <v>982</v>
      </c>
      <c r="J1934" s="10" t="n">
        <v>66027</v>
      </c>
      <c r="K1934" s="11" t="n">
        <v>542987</v>
      </c>
      <c r="L1934" s="12" t="n">
        <f aca="false">IF(COUNT(F1934,G1934)=2,F1934+G1934,"")</f>
        <v>1611</v>
      </c>
      <c r="M1934" s="12" t="n">
        <f aca="false">IF(COUNT(E1934,H1934)=2,E1934+H1934,"")</f>
        <v>1122</v>
      </c>
    </row>
    <row r="1935" customFormat="false" ht="15" hidden="false" customHeight="false" outlineLevel="0" collapsed="false">
      <c r="A1935" s="7" t="s">
        <v>3192</v>
      </c>
      <c r="B1935" s="7" t="s">
        <v>3262</v>
      </c>
      <c r="C1935" s="8" t="s">
        <v>3263</v>
      </c>
      <c r="D1935" s="9" t="str">
        <f aca="false">A1935&amp;"|"&amp;B1935</f>
        <v>North Carolina|Halifax County</v>
      </c>
      <c r="E1935" s="10" t="n">
        <v>776</v>
      </c>
      <c r="F1935" s="10" t="n">
        <v>1193</v>
      </c>
      <c r="G1935" s="10" t="n">
        <v>94</v>
      </c>
      <c r="H1935" s="10" t="n">
        <v>14</v>
      </c>
      <c r="I1935" s="10" t="n">
        <v>755</v>
      </c>
      <c r="J1935" s="10" t="n">
        <v>45071</v>
      </c>
      <c r="K1935" s="11" t="n">
        <v>48219</v>
      </c>
      <c r="L1935" s="12" t="n">
        <f aca="false">IF(COUNT(F1935,G1935)=2,F1935+G1935,"")</f>
        <v>1287</v>
      </c>
      <c r="M1935" s="12" t="n">
        <f aca="false">IF(COUNT(E1935,H1935)=2,E1935+H1935,"")</f>
        <v>790</v>
      </c>
    </row>
    <row r="1936" customFormat="false" ht="15" hidden="false" customHeight="false" outlineLevel="0" collapsed="false">
      <c r="A1936" s="7" t="s">
        <v>3192</v>
      </c>
      <c r="B1936" s="7" t="s">
        <v>3264</v>
      </c>
      <c r="C1936" s="8" t="s">
        <v>3265</v>
      </c>
      <c r="D1936" s="9" t="str">
        <f aca="false">A1936&amp;"|"&amp;B1936</f>
        <v>North Carolina|Harnett County</v>
      </c>
      <c r="E1936" s="10" t="n">
        <v>1080</v>
      </c>
      <c r="F1936" s="10" t="n">
        <v>1525</v>
      </c>
      <c r="G1936" s="10" t="n">
        <v>127</v>
      </c>
      <c r="H1936" s="10" t="n">
        <v>14</v>
      </c>
      <c r="I1936" s="10" t="n">
        <v>853</v>
      </c>
      <c r="J1936" s="10" t="n">
        <v>69012</v>
      </c>
      <c r="K1936" s="11" t="n">
        <v>136503</v>
      </c>
      <c r="L1936" s="12" t="n">
        <f aca="false">IF(COUNT(F1936,G1936)=2,F1936+G1936,"")</f>
        <v>1652</v>
      </c>
      <c r="M1936" s="12" t="n">
        <f aca="false">IF(COUNT(E1936,H1936)=2,E1936+H1936,"")</f>
        <v>1094</v>
      </c>
    </row>
    <row r="1937" customFormat="false" ht="15" hidden="false" customHeight="false" outlineLevel="0" collapsed="false">
      <c r="A1937" s="7" t="s">
        <v>3192</v>
      </c>
      <c r="B1937" s="7" t="s">
        <v>3266</v>
      </c>
      <c r="C1937" s="8" t="s">
        <v>3267</v>
      </c>
      <c r="D1937" s="9" t="str">
        <f aca="false">A1937&amp;"|"&amp;B1937</f>
        <v>North Carolina|Haywood County</v>
      </c>
      <c r="E1937" s="10" t="n">
        <v>1052</v>
      </c>
      <c r="F1937" s="10" t="n">
        <v>1401</v>
      </c>
      <c r="G1937" s="10" t="n">
        <v>124</v>
      </c>
      <c r="H1937" s="10" t="n">
        <v>14</v>
      </c>
      <c r="I1937" s="10" t="n">
        <v>881</v>
      </c>
      <c r="J1937" s="10" t="n">
        <v>61001</v>
      </c>
      <c r="K1937" s="11" t="n">
        <v>62432</v>
      </c>
      <c r="L1937" s="12" t="n">
        <f aca="false">IF(COUNT(F1937,G1937)=2,F1937+G1937,"")</f>
        <v>1525</v>
      </c>
      <c r="M1937" s="12" t="n">
        <f aca="false">IF(COUNT(E1937,H1937)=2,E1937+H1937,"")</f>
        <v>1066</v>
      </c>
    </row>
    <row r="1938" customFormat="false" ht="15" hidden="false" customHeight="false" outlineLevel="0" collapsed="false">
      <c r="A1938" s="7" t="s">
        <v>3192</v>
      </c>
      <c r="B1938" s="7" t="s">
        <v>1205</v>
      </c>
      <c r="C1938" s="8" t="s">
        <v>3268</v>
      </c>
      <c r="D1938" s="9" t="str">
        <f aca="false">A1938&amp;"|"&amp;B1938</f>
        <v>North Carolina|Henderson County</v>
      </c>
      <c r="E1938" s="10" t="n">
        <v>1120</v>
      </c>
      <c r="F1938" s="10" t="n">
        <v>1543</v>
      </c>
      <c r="G1938" s="10" t="n">
        <v>132</v>
      </c>
      <c r="H1938" s="10" t="n">
        <v>14</v>
      </c>
      <c r="I1938" s="10" t="n">
        <v>843</v>
      </c>
      <c r="J1938" s="10" t="n">
        <v>67623</v>
      </c>
      <c r="K1938" s="11" t="n">
        <v>117387</v>
      </c>
      <c r="L1938" s="12" t="n">
        <f aca="false">IF(COUNT(F1938,G1938)=2,F1938+G1938,"")</f>
        <v>1675</v>
      </c>
      <c r="M1938" s="12" t="n">
        <f aca="false">IF(COUNT(E1938,H1938)=2,E1938+H1938,"")</f>
        <v>1134</v>
      </c>
    </row>
    <row r="1939" customFormat="false" ht="15" hidden="false" customHeight="false" outlineLevel="0" collapsed="false">
      <c r="A1939" s="7" t="s">
        <v>3192</v>
      </c>
      <c r="B1939" s="7" t="s">
        <v>3269</v>
      </c>
      <c r="C1939" s="8" t="s">
        <v>3270</v>
      </c>
      <c r="D1939" s="9" t="str">
        <f aca="false">A1939&amp;"|"&amp;B1939</f>
        <v>North Carolina|Hertford County</v>
      </c>
      <c r="E1939" s="10" t="n">
        <v>806</v>
      </c>
      <c r="F1939" s="10" t="n">
        <v>1198</v>
      </c>
      <c r="G1939" s="10" t="n">
        <v>95</v>
      </c>
      <c r="H1939" s="10" t="n">
        <v>14</v>
      </c>
      <c r="I1939" s="10" t="n">
        <v>671</v>
      </c>
      <c r="J1939" s="10" t="n">
        <v>47472</v>
      </c>
      <c r="K1939" s="11" t="n">
        <v>20492</v>
      </c>
      <c r="L1939" s="12" t="n">
        <f aca="false">IF(COUNT(F1939,G1939)=2,F1939+G1939,"")</f>
        <v>1293</v>
      </c>
      <c r="M1939" s="12" t="n">
        <f aca="false">IF(COUNT(E1939,H1939)=2,E1939+H1939,"")</f>
        <v>820</v>
      </c>
    </row>
    <row r="1940" customFormat="false" ht="15" hidden="false" customHeight="false" outlineLevel="0" collapsed="false">
      <c r="A1940" s="7" t="s">
        <v>3192</v>
      </c>
      <c r="B1940" s="7" t="s">
        <v>3271</v>
      </c>
      <c r="C1940" s="8" t="s">
        <v>3272</v>
      </c>
      <c r="D1940" s="9" t="str">
        <f aca="false">A1940&amp;"|"&amp;B1940</f>
        <v>North Carolina|Hoke County</v>
      </c>
      <c r="E1940" s="10" t="n">
        <v>1047</v>
      </c>
      <c r="F1940" s="10" t="n">
        <v>1396</v>
      </c>
      <c r="G1940" s="10" t="n">
        <v>123</v>
      </c>
      <c r="H1940" s="10" t="n">
        <v>14</v>
      </c>
      <c r="I1940" s="10" t="n">
        <v>648</v>
      </c>
      <c r="J1940" s="10" t="n">
        <v>60095</v>
      </c>
      <c r="K1940" s="11" t="n">
        <v>53102</v>
      </c>
      <c r="L1940" s="12" t="n">
        <f aca="false">IF(COUNT(F1940,G1940)=2,F1940+G1940,"")</f>
        <v>1519</v>
      </c>
      <c r="M1940" s="12" t="n">
        <f aca="false">IF(COUNT(E1940,H1940)=2,E1940+H1940,"")</f>
        <v>1061</v>
      </c>
    </row>
    <row r="1941" customFormat="false" ht="15" hidden="false" customHeight="false" outlineLevel="0" collapsed="false">
      <c r="A1941" s="7" t="s">
        <v>3192</v>
      </c>
      <c r="B1941" s="7" t="s">
        <v>3273</v>
      </c>
      <c r="C1941" s="8" t="s">
        <v>3274</v>
      </c>
      <c r="D1941" s="9" t="str">
        <f aca="false">A1941&amp;"|"&amp;B1941</f>
        <v>North Carolina|Hyde County</v>
      </c>
      <c r="E1941" s="10" t="n">
        <v>1237</v>
      </c>
      <c r="F1941" s="10" t="n">
        <v>1250</v>
      </c>
      <c r="G1941" s="10" t="n">
        <v>146</v>
      </c>
      <c r="H1941" s="10" t="n">
        <v>14</v>
      </c>
      <c r="I1941" s="10" t="n">
        <v>737</v>
      </c>
      <c r="J1941" s="10" t="n">
        <v>47338</v>
      </c>
      <c r="K1941" s="11" t="n">
        <v>4625</v>
      </c>
      <c r="L1941" s="12" t="n">
        <f aca="false">IF(COUNT(F1941,G1941)=2,F1941+G1941,"")</f>
        <v>1396</v>
      </c>
      <c r="M1941" s="12" t="n">
        <f aca="false">IF(COUNT(E1941,H1941)=2,E1941+H1941,"")</f>
        <v>1251</v>
      </c>
    </row>
    <row r="1942" customFormat="false" ht="15" hidden="false" customHeight="false" outlineLevel="0" collapsed="false">
      <c r="A1942" s="7" t="s">
        <v>3192</v>
      </c>
      <c r="B1942" s="7" t="s">
        <v>3275</v>
      </c>
      <c r="C1942" s="8" t="s">
        <v>3276</v>
      </c>
      <c r="D1942" s="9" t="str">
        <f aca="false">A1942&amp;"|"&amp;B1942</f>
        <v>North Carolina|Iredell County</v>
      </c>
      <c r="E1942" s="10" t="n">
        <v>1183</v>
      </c>
      <c r="F1942" s="10" t="n">
        <v>1640</v>
      </c>
      <c r="G1942" s="10" t="n">
        <v>139</v>
      </c>
      <c r="H1942" s="10" t="n">
        <v>14</v>
      </c>
      <c r="I1942" s="10" t="n">
        <v>967</v>
      </c>
      <c r="J1942" s="10" t="n">
        <v>78678</v>
      </c>
      <c r="K1942" s="11" t="n">
        <v>191800</v>
      </c>
      <c r="L1942" s="12" t="n">
        <f aca="false">IF(COUNT(F1942,G1942)=2,F1942+G1942,"")</f>
        <v>1779</v>
      </c>
      <c r="M1942" s="12" t="n">
        <f aca="false">IF(COUNT(E1942,H1942)=2,E1942+H1942,"")</f>
        <v>1197</v>
      </c>
    </row>
    <row r="1943" customFormat="false" ht="15" hidden="false" customHeight="false" outlineLevel="0" collapsed="false">
      <c r="A1943" s="7" t="s">
        <v>3192</v>
      </c>
      <c r="B1943" s="7" t="s">
        <v>125</v>
      </c>
      <c r="C1943" s="8" t="s">
        <v>3277</v>
      </c>
      <c r="D1943" s="9" t="str">
        <f aca="false">A1943&amp;"|"&amp;B1943</f>
        <v>North Carolina|Jackson County</v>
      </c>
      <c r="E1943" s="10" t="n">
        <v>855</v>
      </c>
      <c r="F1943" s="10" t="n">
        <v>1327</v>
      </c>
      <c r="G1943" s="10" t="n">
        <v>101</v>
      </c>
      <c r="H1943" s="10" t="n">
        <v>14</v>
      </c>
      <c r="I1943" s="10" t="n">
        <v>784</v>
      </c>
      <c r="J1943" s="10" t="n">
        <v>53479</v>
      </c>
      <c r="K1943" s="11" t="n">
        <v>43089</v>
      </c>
      <c r="L1943" s="12" t="n">
        <f aca="false">IF(COUNT(F1943,G1943)=2,F1943+G1943,"")</f>
        <v>1428</v>
      </c>
      <c r="M1943" s="12" t="n">
        <f aca="false">IF(COUNT(E1943,H1943)=2,E1943+H1943,"")</f>
        <v>869</v>
      </c>
    </row>
    <row r="1944" customFormat="false" ht="15" hidden="false" customHeight="false" outlineLevel="0" collapsed="false">
      <c r="A1944" s="7" t="s">
        <v>3192</v>
      </c>
      <c r="B1944" s="7" t="s">
        <v>3278</v>
      </c>
      <c r="C1944" s="8" t="s">
        <v>3279</v>
      </c>
      <c r="D1944" s="9" t="str">
        <f aca="false">A1944&amp;"|"&amp;B1944</f>
        <v>North Carolina|Johnston County</v>
      </c>
      <c r="E1944" s="10" t="n">
        <v>1007</v>
      </c>
      <c r="F1944" s="10" t="n">
        <v>1576</v>
      </c>
      <c r="G1944" s="10" t="n">
        <v>119</v>
      </c>
      <c r="H1944" s="10" t="n">
        <v>14</v>
      </c>
      <c r="I1944" s="10" t="n">
        <v>938</v>
      </c>
      <c r="J1944" s="10" t="n">
        <v>79838</v>
      </c>
      <c r="K1944" s="11" t="n">
        <v>226623</v>
      </c>
      <c r="L1944" s="12" t="n">
        <f aca="false">IF(COUNT(F1944,G1944)=2,F1944+G1944,"")</f>
        <v>1695</v>
      </c>
      <c r="M1944" s="12" t="n">
        <f aca="false">IF(COUNT(E1944,H1944)=2,E1944+H1944,"")</f>
        <v>1021</v>
      </c>
    </row>
    <row r="1945" customFormat="false" ht="15" hidden="false" customHeight="false" outlineLevel="0" collapsed="false">
      <c r="A1945" s="7" t="s">
        <v>3192</v>
      </c>
      <c r="B1945" s="7" t="s">
        <v>938</v>
      </c>
      <c r="C1945" s="8" t="s">
        <v>3280</v>
      </c>
      <c r="D1945" s="9" t="str">
        <f aca="false">A1945&amp;"|"&amp;B1945</f>
        <v>North Carolina|Jones County</v>
      </c>
      <c r="E1945" s="10" t="n">
        <v>725</v>
      </c>
      <c r="F1945" s="10" t="n">
        <v>1264</v>
      </c>
      <c r="G1945" s="10" t="n">
        <v>94</v>
      </c>
      <c r="H1945" s="10" t="n">
        <v>14</v>
      </c>
      <c r="I1945" s="10" t="n">
        <v>569</v>
      </c>
      <c r="J1945" s="10" t="n">
        <v>55659</v>
      </c>
      <c r="K1945" s="11" t="n">
        <v>9245</v>
      </c>
      <c r="L1945" s="12" t="n">
        <f aca="false">IF(COUNT(F1945,G1945)=2,F1945+G1945,"")</f>
        <v>1358</v>
      </c>
      <c r="M1945" s="12" t="n">
        <f aca="false">IF(COUNT(E1945,H1945)=2,E1945+H1945,"")</f>
        <v>739</v>
      </c>
    </row>
    <row r="1946" customFormat="false" ht="15" hidden="false" customHeight="false" outlineLevel="0" collapsed="false">
      <c r="A1946" s="7" t="s">
        <v>3192</v>
      </c>
      <c r="B1946" s="7" t="s">
        <v>135</v>
      </c>
      <c r="C1946" s="8" t="s">
        <v>3281</v>
      </c>
      <c r="D1946" s="9" t="str">
        <f aca="false">A1946&amp;"|"&amp;B1946</f>
        <v>North Carolina|Lee County</v>
      </c>
      <c r="E1946" s="10" t="n">
        <v>962</v>
      </c>
      <c r="F1946" s="10" t="n">
        <v>1443</v>
      </c>
      <c r="G1946" s="10" t="n">
        <v>113</v>
      </c>
      <c r="H1946" s="10" t="n">
        <v>14</v>
      </c>
      <c r="I1946" s="10" t="n">
        <v>629</v>
      </c>
      <c r="J1946" s="10" t="n">
        <v>63060</v>
      </c>
      <c r="K1946" s="11" t="n">
        <v>64565</v>
      </c>
      <c r="L1946" s="12" t="n">
        <f aca="false">IF(COUNT(F1946,G1946)=2,F1946+G1946,"")</f>
        <v>1556</v>
      </c>
      <c r="M1946" s="12" t="n">
        <f aca="false">IF(COUNT(E1946,H1946)=2,E1946+H1946,"")</f>
        <v>976</v>
      </c>
    </row>
    <row r="1947" customFormat="false" ht="15" hidden="false" customHeight="false" outlineLevel="0" collapsed="false">
      <c r="A1947" s="7" t="s">
        <v>3192</v>
      </c>
      <c r="B1947" s="7" t="s">
        <v>3282</v>
      </c>
      <c r="C1947" s="8" t="s">
        <v>3283</v>
      </c>
      <c r="D1947" s="9" t="str">
        <f aca="false">A1947&amp;"|"&amp;B1947</f>
        <v>North Carolina|Lenoir County</v>
      </c>
      <c r="E1947" s="10" t="n">
        <v>814</v>
      </c>
      <c r="F1947" s="10" t="n">
        <v>1199</v>
      </c>
      <c r="G1947" s="10" t="n">
        <v>96</v>
      </c>
      <c r="H1947" s="10" t="n">
        <v>14</v>
      </c>
      <c r="I1947" s="10" t="n">
        <v>735</v>
      </c>
      <c r="J1947" s="10" t="n">
        <v>44795</v>
      </c>
      <c r="K1947" s="11" t="n">
        <v>54917</v>
      </c>
      <c r="L1947" s="12" t="n">
        <f aca="false">IF(COUNT(F1947,G1947)=2,F1947+G1947,"")</f>
        <v>1295</v>
      </c>
      <c r="M1947" s="12" t="n">
        <f aca="false">IF(COUNT(E1947,H1947)=2,E1947+H1947,"")</f>
        <v>828</v>
      </c>
    </row>
    <row r="1948" customFormat="false" ht="15" hidden="false" customHeight="false" outlineLevel="0" collapsed="false">
      <c r="A1948" s="7" t="s">
        <v>3192</v>
      </c>
      <c r="B1948" s="7" t="s">
        <v>350</v>
      </c>
      <c r="C1948" s="8" t="s">
        <v>3284</v>
      </c>
      <c r="D1948" s="9" t="str">
        <f aca="false">A1948&amp;"|"&amp;B1948</f>
        <v>North Carolina|Lincoln County</v>
      </c>
      <c r="E1948" s="10" t="n">
        <v>977</v>
      </c>
      <c r="F1948" s="10" t="n">
        <v>1558</v>
      </c>
      <c r="G1948" s="10" t="n">
        <v>115</v>
      </c>
      <c r="H1948" s="10" t="n">
        <v>14</v>
      </c>
      <c r="I1948" s="10" t="n">
        <v>855</v>
      </c>
      <c r="J1948" s="10" t="n">
        <v>78490</v>
      </c>
      <c r="K1948" s="11" t="n">
        <v>90359</v>
      </c>
      <c r="L1948" s="12" t="n">
        <f aca="false">IF(COUNT(F1948,G1948)=2,F1948+G1948,"")</f>
        <v>1673</v>
      </c>
      <c r="M1948" s="12" t="n">
        <f aca="false">IF(COUNT(E1948,H1948)=2,E1948+H1948,"")</f>
        <v>991</v>
      </c>
    </row>
    <row r="1949" customFormat="false" ht="15" hidden="false" customHeight="false" outlineLevel="0" collapsed="false">
      <c r="A1949" s="7" t="s">
        <v>3192</v>
      </c>
      <c r="B1949" s="7" t="s">
        <v>141</v>
      </c>
      <c r="C1949" s="8" t="s">
        <v>3285</v>
      </c>
      <c r="D1949" s="9" t="str">
        <f aca="false">A1949&amp;"|"&amp;B1949</f>
        <v>North Carolina|Macon County</v>
      </c>
      <c r="E1949" s="10" t="n">
        <v>791</v>
      </c>
      <c r="F1949" s="10" t="n">
        <v>1155</v>
      </c>
      <c r="G1949" s="10" t="n">
        <v>94</v>
      </c>
      <c r="H1949" s="10" t="n">
        <v>14</v>
      </c>
      <c r="I1949" s="10" t="n">
        <v>772</v>
      </c>
      <c r="J1949" s="10" t="n">
        <v>53298</v>
      </c>
      <c r="K1949" s="11" t="n">
        <v>37533</v>
      </c>
      <c r="L1949" s="12" t="n">
        <f aca="false">IF(COUNT(F1949,G1949)=2,F1949+G1949,"")</f>
        <v>1249</v>
      </c>
      <c r="M1949" s="12" t="n">
        <f aca="false">IF(COUNT(E1949,H1949)=2,E1949+H1949,"")</f>
        <v>805</v>
      </c>
    </row>
    <row r="1950" customFormat="false" ht="15" hidden="false" customHeight="false" outlineLevel="0" collapsed="false">
      <c r="A1950" s="7" t="s">
        <v>3192</v>
      </c>
      <c r="B1950" s="7" t="s">
        <v>143</v>
      </c>
      <c r="C1950" s="8" t="s">
        <v>3286</v>
      </c>
      <c r="D1950" s="9" t="str">
        <f aca="false">A1950&amp;"|"&amp;B1950</f>
        <v>North Carolina|Madison County</v>
      </c>
      <c r="E1950" s="10" t="n">
        <v>764</v>
      </c>
      <c r="F1950" s="10" t="n">
        <v>1511</v>
      </c>
      <c r="G1950" s="10" t="n">
        <v>94</v>
      </c>
      <c r="H1950" s="10" t="n">
        <v>14</v>
      </c>
      <c r="I1950" s="10" t="n">
        <v>645</v>
      </c>
      <c r="J1950" s="10" t="n">
        <v>58628</v>
      </c>
      <c r="K1950" s="11" t="n">
        <v>21640</v>
      </c>
      <c r="L1950" s="12" t="n">
        <f aca="false">IF(COUNT(F1950,G1950)=2,F1950+G1950,"")</f>
        <v>1605</v>
      </c>
      <c r="M1950" s="12" t="n">
        <f aca="false">IF(COUNT(E1950,H1950)=2,E1950+H1950,"")</f>
        <v>778</v>
      </c>
    </row>
    <row r="1951" customFormat="false" ht="15" hidden="false" customHeight="false" outlineLevel="0" collapsed="false">
      <c r="A1951" s="7" t="s">
        <v>3192</v>
      </c>
      <c r="B1951" s="7" t="s">
        <v>748</v>
      </c>
      <c r="C1951" s="8" t="s">
        <v>3287</v>
      </c>
      <c r="D1951" s="9" t="str">
        <f aca="false">A1951&amp;"|"&amp;B1951</f>
        <v>North Carolina|Martin County</v>
      </c>
      <c r="E1951" s="10" t="n">
        <v>729</v>
      </c>
      <c r="F1951" s="10" t="n">
        <v>1174</v>
      </c>
      <c r="G1951" s="10" t="n">
        <v>94</v>
      </c>
      <c r="H1951" s="10" t="n">
        <v>14</v>
      </c>
      <c r="I1951" s="10" t="n">
        <v>787</v>
      </c>
      <c r="J1951" s="10" t="n">
        <v>46793</v>
      </c>
      <c r="K1951" s="11" t="n">
        <v>21773</v>
      </c>
      <c r="L1951" s="12" t="n">
        <f aca="false">IF(COUNT(F1951,G1951)=2,F1951+G1951,"")</f>
        <v>1268</v>
      </c>
      <c r="M1951" s="12" t="n">
        <f aca="false">IF(COUNT(E1951,H1951)=2,E1951+H1951,"")</f>
        <v>743</v>
      </c>
    </row>
    <row r="1952" customFormat="false" ht="15" hidden="false" customHeight="false" outlineLevel="0" collapsed="false">
      <c r="A1952" s="7" t="s">
        <v>3192</v>
      </c>
      <c r="B1952" s="7" t="s">
        <v>3288</v>
      </c>
      <c r="C1952" s="8" t="s">
        <v>3289</v>
      </c>
      <c r="D1952" s="9" t="str">
        <f aca="false">A1952&amp;"|"&amp;B1952</f>
        <v>North Carolina|McDowell County</v>
      </c>
      <c r="E1952" s="10" t="n">
        <v>741</v>
      </c>
      <c r="F1952" s="10" t="n">
        <v>1130</v>
      </c>
      <c r="G1952" s="10" t="n">
        <v>94</v>
      </c>
      <c r="H1952" s="10" t="n">
        <v>14</v>
      </c>
      <c r="I1952" s="10" t="n">
        <v>710</v>
      </c>
      <c r="J1952" s="10" t="n">
        <v>55527</v>
      </c>
      <c r="K1952" s="11" t="n">
        <v>44679</v>
      </c>
      <c r="L1952" s="12" t="n">
        <f aca="false">IF(COUNT(F1952,G1952)=2,F1952+G1952,"")</f>
        <v>1224</v>
      </c>
      <c r="M1952" s="12" t="n">
        <f aca="false">IF(COUNT(E1952,H1952)=2,E1952+H1952,"")</f>
        <v>755</v>
      </c>
    </row>
    <row r="1953" customFormat="false" ht="15" hidden="false" customHeight="false" outlineLevel="0" collapsed="false">
      <c r="A1953" s="7" t="s">
        <v>3192</v>
      </c>
      <c r="B1953" s="7" t="s">
        <v>3290</v>
      </c>
      <c r="C1953" s="8" t="s">
        <v>3291</v>
      </c>
      <c r="D1953" s="9" t="str">
        <f aca="false">A1953&amp;"|"&amp;B1953</f>
        <v>North Carolina|Mecklenburg County</v>
      </c>
      <c r="E1953" s="10" t="n">
        <v>1521</v>
      </c>
      <c r="F1953" s="10" t="n">
        <v>1800</v>
      </c>
      <c r="G1953" s="10" t="n">
        <v>179</v>
      </c>
      <c r="H1953" s="10" t="n">
        <v>14</v>
      </c>
      <c r="I1953" s="10" t="n">
        <v>1231</v>
      </c>
      <c r="J1953" s="10" t="n">
        <v>83765</v>
      </c>
      <c r="K1953" s="11" t="n">
        <v>1130906</v>
      </c>
      <c r="L1953" s="12" t="n">
        <f aca="false">IF(COUNT(F1953,G1953)=2,F1953+G1953,"")</f>
        <v>1979</v>
      </c>
      <c r="M1953" s="12" t="n">
        <f aca="false">IF(COUNT(E1953,H1953)=2,E1953+H1953,"")</f>
        <v>1535</v>
      </c>
    </row>
    <row r="1954" customFormat="false" ht="15" hidden="false" customHeight="false" outlineLevel="0" collapsed="false">
      <c r="A1954" s="7" t="s">
        <v>3192</v>
      </c>
      <c r="B1954" s="7" t="s">
        <v>963</v>
      </c>
      <c r="C1954" s="8" t="s">
        <v>3292</v>
      </c>
      <c r="D1954" s="9" t="str">
        <f aca="false">A1954&amp;"|"&amp;B1954</f>
        <v>North Carolina|Mitchell County</v>
      </c>
      <c r="E1954" s="10" t="n">
        <v>744</v>
      </c>
      <c r="F1954" s="10" t="n">
        <v>1171</v>
      </c>
      <c r="G1954" s="10" t="n">
        <v>94</v>
      </c>
      <c r="H1954" s="10" t="n">
        <v>14</v>
      </c>
      <c r="I1954" s="10" t="n">
        <v>647</v>
      </c>
      <c r="J1954" s="10" t="n">
        <v>58089</v>
      </c>
      <c r="K1954" s="11" t="n">
        <v>14973</v>
      </c>
      <c r="L1954" s="12" t="n">
        <f aca="false">IF(COUNT(F1954,G1954)=2,F1954+G1954,"")</f>
        <v>1265</v>
      </c>
      <c r="M1954" s="12" t="n">
        <f aca="false">IF(COUNT(E1954,H1954)=2,E1954+H1954,"")</f>
        <v>758</v>
      </c>
    </row>
    <row r="1955" customFormat="false" ht="15" hidden="false" customHeight="false" outlineLevel="0" collapsed="false">
      <c r="A1955" s="7" t="s">
        <v>3192</v>
      </c>
      <c r="B1955" s="7" t="s">
        <v>155</v>
      </c>
      <c r="C1955" s="8" t="s">
        <v>3293</v>
      </c>
      <c r="D1955" s="9" t="str">
        <f aca="false">A1955&amp;"|"&amp;B1955</f>
        <v>North Carolina|Montgomery County</v>
      </c>
      <c r="E1955" s="10" t="n">
        <v>753</v>
      </c>
      <c r="F1955" s="10" t="n">
        <v>1297</v>
      </c>
      <c r="G1955" s="10" t="n">
        <v>94</v>
      </c>
      <c r="H1955" s="10" t="n">
        <v>14</v>
      </c>
      <c r="I1955" s="10" t="n">
        <v>783</v>
      </c>
      <c r="J1955" s="10" t="n">
        <v>55849</v>
      </c>
      <c r="K1955" s="11" t="n">
        <v>25874</v>
      </c>
      <c r="L1955" s="12" t="n">
        <f aca="false">IF(COUNT(F1955,G1955)=2,F1955+G1955,"")</f>
        <v>1391</v>
      </c>
      <c r="M1955" s="12" t="n">
        <f aca="false">IF(COUNT(E1955,H1955)=2,E1955+H1955,"")</f>
        <v>767</v>
      </c>
    </row>
    <row r="1956" customFormat="false" ht="15" hidden="false" customHeight="false" outlineLevel="0" collapsed="false">
      <c r="A1956" s="7" t="s">
        <v>3192</v>
      </c>
      <c r="B1956" s="7" t="s">
        <v>3294</v>
      </c>
      <c r="C1956" s="8" t="s">
        <v>3295</v>
      </c>
      <c r="D1956" s="9" t="str">
        <f aca="false">A1956&amp;"|"&amp;B1956</f>
        <v>North Carolina|Moore County</v>
      </c>
      <c r="E1956" s="10" t="n">
        <v>1181</v>
      </c>
      <c r="F1956" s="10" t="n">
        <v>1710</v>
      </c>
      <c r="G1956" s="10" t="n">
        <v>139</v>
      </c>
      <c r="H1956" s="10" t="n">
        <v>14</v>
      </c>
      <c r="I1956" s="10" t="n">
        <v>818</v>
      </c>
      <c r="J1956" s="10" t="n">
        <v>82837</v>
      </c>
      <c r="K1956" s="11" t="n">
        <v>102840</v>
      </c>
      <c r="L1956" s="12" t="n">
        <f aca="false">IF(COUNT(F1956,G1956)=2,F1956+G1956,"")</f>
        <v>1849</v>
      </c>
      <c r="M1956" s="12" t="n">
        <f aca="false">IF(COUNT(E1956,H1956)=2,E1956+H1956,"")</f>
        <v>1195</v>
      </c>
    </row>
    <row r="1957" customFormat="false" ht="15" hidden="false" customHeight="false" outlineLevel="0" collapsed="false">
      <c r="A1957" s="7" t="s">
        <v>3192</v>
      </c>
      <c r="B1957" s="7" t="s">
        <v>3296</v>
      </c>
      <c r="C1957" s="8" t="s">
        <v>3297</v>
      </c>
      <c r="D1957" s="9" t="str">
        <f aca="false">A1957&amp;"|"&amp;B1957</f>
        <v>North Carolina|Nash County</v>
      </c>
      <c r="E1957" s="10" t="n">
        <v>924</v>
      </c>
      <c r="F1957" s="10" t="n">
        <v>1318</v>
      </c>
      <c r="G1957" s="10" t="n">
        <v>109</v>
      </c>
      <c r="H1957" s="10" t="n">
        <v>14</v>
      </c>
      <c r="I1957" s="10" t="n">
        <v>682</v>
      </c>
      <c r="J1957" s="10" t="n">
        <v>60704</v>
      </c>
      <c r="K1957" s="11" t="n">
        <v>95451</v>
      </c>
      <c r="L1957" s="12" t="n">
        <f aca="false">IF(COUNT(F1957,G1957)=2,F1957+G1957,"")</f>
        <v>1427</v>
      </c>
      <c r="M1957" s="12" t="n">
        <f aca="false">IF(COUNT(E1957,H1957)=2,E1957+H1957,"")</f>
        <v>938</v>
      </c>
    </row>
    <row r="1958" customFormat="false" ht="15" hidden="false" customHeight="false" outlineLevel="0" collapsed="false">
      <c r="A1958" s="7" t="s">
        <v>3192</v>
      </c>
      <c r="B1958" s="7" t="s">
        <v>3298</v>
      </c>
      <c r="C1958" s="8" t="s">
        <v>3299</v>
      </c>
      <c r="D1958" s="9" t="str">
        <f aca="false">A1958&amp;"|"&amp;B1958</f>
        <v>North Carolina|New Hanover County</v>
      </c>
      <c r="E1958" s="10" t="n">
        <v>1343</v>
      </c>
      <c r="F1958" s="10" t="n">
        <v>1799</v>
      </c>
      <c r="G1958" s="10" t="n">
        <v>158</v>
      </c>
      <c r="H1958" s="10" t="n">
        <v>14</v>
      </c>
      <c r="I1958" s="10" t="n">
        <v>967</v>
      </c>
      <c r="J1958" s="10" t="n">
        <v>72892</v>
      </c>
      <c r="K1958" s="11" t="n">
        <v>231214</v>
      </c>
      <c r="L1958" s="12" t="n">
        <f aca="false">IF(COUNT(F1958,G1958)=2,F1958+G1958,"")</f>
        <v>1957</v>
      </c>
      <c r="M1958" s="12" t="n">
        <f aca="false">IF(COUNT(E1958,H1958)=2,E1958+H1958,"")</f>
        <v>1357</v>
      </c>
    </row>
    <row r="1959" customFormat="false" ht="15" hidden="false" customHeight="false" outlineLevel="0" collapsed="false">
      <c r="A1959" s="7" t="s">
        <v>3192</v>
      </c>
      <c r="B1959" s="7" t="s">
        <v>3300</v>
      </c>
      <c r="C1959" s="8" t="s">
        <v>3301</v>
      </c>
      <c r="D1959" s="9" t="str">
        <f aca="false">A1959&amp;"|"&amp;B1959</f>
        <v>North Carolina|Northampton County</v>
      </c>
      <c r="E1959" s="10" t="n">
        <v>749</v>
      </c>
      <c r="F1959" s="10" t="n">
        <v>1240</v>
      </c>
      <c r="G1959" s="10" t="n">
        <v>94</v>
      </c>
      <c r="H1959" s="10" t="n">
        <v>14</v>
      </c>
      <c r="I1959" s="10" t="n">
        <v>844</v>
      </c>
      <c r="J1959" s="10" t="n">
        <v>47935</v>
      </c>
      <c r="K1959" s="11" t="n">
        <v>17212</v>
      </c>
      <c r="L1959" s="12" t="n">
        <f aca="false">IF(COUNT(F1959,G1959)=2,F1959+G1959,"")</f>
        <v>1334</v>
      </c>
      <c r="M1959" s="12" t="n">
        <f aca="false">IF(COUNT(E1959,H1959)=2,E1959+H1959,"")</f>
        <v>763</v>
      </c>
    </row>
    <row r="1960" customFormat="false" ht="15" hidden="false" customHeight="false" outlineLevel="0" collapsed="false">
      <c r="A1960" s="7" t="s">
        <v>3192</v>
      </c>
      <c r="B1960" s="7" t="s">
        <v>3302</v>
      </c>
      <c r="C1960" s="8" t="s">
        <v>3303</v>
      </c>
      <c r="D1960" s="9" t="str">
        <f aca="false">A1960&amp;"|"&amp;B1960</f>
        <v>North Carolina|Onslow County</v>
      </c>
      <c r="E1960" s="10" t="n">
        <v>1198</v>
      </c>
      <c r="F1960" s="10" t="n">
        <v>1451</v>
      </c>
      <c r="G1960" s="10" t="n">
        <v>141</v>
      </c>
      <c r="H1960" s="10" t="n">
        <v>14</v>
      </c>
      <c r="I1960" s="10" t="n">
        <v>878</v>
      </c>
      <c r="J1960" s="10" t="n">
        <v>64568</v>
      </c>
      <c r="K1960" s="11" t="n">
        <v>208537</v>
      </c>
      <c r="L1960" s="12" t="n">
        <f aca="false">IF(COUNT(F1960,G1960)=2,F1960+G1960,"")</f>
        <v>1592</v>
      </c>
      <c r="M1960" s="12" t="n">
        <f aca="false">IF(COUNT(E1960,H1960)=2,E1960+H1960,"")</f>
        <v>1212</v>
      </c>
    </row>
    <row r="1961" customFormat="false" ht="15" hidden="false" customHeight="false" outlineLevel="0" collapsed="false">
      <c r="A1961" s="7" t="s">
        <v>3192</v>
      </c>
      <c r="B1961" s="7" t="s">
        <v>472</v>
      </c>
      <c r="C1961" s="8" t="s">
        <v>3304</v>
      </c>
      <c r="D1961" s="9" t="str">
        <f aca="false">A1961&amp;"|"&amp;B1961</f>
        <v>North Carolina|Orange County</v>
      </c>
      <c r="E1961" s="10" t="n">
        <v>1387</v>
      </c>
      <c r="F1961" s="10" t="n">
        <v>2166</v>
      </c>
      <c r="G1961" s="10" t="n">
        <v>164</v>
      </c>
      <c r="H1961" s="10" t="n">
        <v>14</v>
      </c>
      <c r="I1961" s="10" t="n">
        <v>1538</v>
      </c>
      <c r="J1961" s="10" t="n">
        <v>88553</v>
      </c>
      <c r="K1961" s="11" t="n">
        <v>147292</v>
      </c>
      <c r="L1961" s="12" t="n">
        <f aca="false">IF(COUNT(F1961,G1961)=2,F1961+G1961,"")</f>
        <v>2330</v>
      </c>
      <c r="M1961" s="12" t="n">
        <f aca="false">IF(COUNT(E1961,H1961)=2,E1961+H1961,"")</f>
        <v>1401</v>
      </c>
    </row>
    <row r="1962" customFormat="false" ht="15" hidden="false" customHeight="false" outlineLevel="0" collapsed="false">
      <c r="A1962" s="7" t="s">
        <v>3192</v>
      </c>
      <c r="B1962" s="7" t="s">
        <v>3305</v>
      </c>
      <c r="C1962" s="8" t="s">
        <v>3306</v>
      </c>
      <c r="D1962" s="9" t="str">
        <f aca="false">A1962&amp;"|"&amp;B1962</f>
        <v>North Carolina|Pamlico County</v>
      </c>
      <c r="E1962" s="10" t="n">
        <v>909</v>
      </c>
      <c r="F1962" s="10" t="n">
        <v>1500</v>
      </c>
      <c r="G1962" s="10" t="n">
        <v>107</v>
      </c>
      <c r="H1962" s="10" t="n">
        <v>14</v>
      </c>
      <c r="I1962" s="10" t="n">
        <v>793</v>
      </c>
      <c r="J1962" s="10" t="n">
        <v>61624</v>
      </c>
      <c r="K1962" s="11" t="n">
        <v>12315</v>
      </c>
      <c r="L1962" s="12" t="n">
        <f aca="false">IF(COUNT(F1962,G1962)=2,F1962+G1962,"")</f>
        <v>1607</v>
      </c>
      <c r="M1962" s="12" t="n">
        <f aca="false">IF(COUNT(E1962,H1962)=2,E1962+H1962,"")</f>
        <v>923</v>
      </c>
    </row>
    <row r="1963" customFormat="false" ht="15" hidden="false" customHeight="false" outlineLevel="0" collapsed="false">
      <c r="A1963" s="7" t="s">
        <v>3192</v>
      </c>
      <c r="B1963" s="7" t="s">
        <v>3307</v>
      </c>
      <c r="C1963" s="8" t="s">
        <v>3308</v>
      </c>
      <c r="D1963" s="9" t="str">
        <f aca="false">A1963&amp;"|"&amp;B1963</f>
        <v>North Carolina|Pasquotank County</v>
      </c>
      <c r="E1963" s="10" t="n">
        <v>1146</v>
      </c>
      <c r="F1963" s="10" t="n">
        <v>1558</v>
      </c>
      <c r="G1963" s="10" t="n">
        <v>135</v>
      </c>
      <c r="H1963" s="10" t="n">
        <v>14</v>
      </c>
      <c r="I1963" s="10" t="n">
        <v>690</v>
      </c>
      <c r="J1963" s="10" t="n">
        <v>63912</v>
      </c>
      <c r="K1963" s="11" t="n">
        <v>40830</v>
      </c>
      <c r="L1963" s="12" t="n">
        <f aca="false">IF(COUNT(F1963,G1963)=2,F1963+G1963,"")</f>
        <v>1693</v>
      </c>
      <c r="M1963" s="12" t="n">
        <f aca="false">IF(COUNT(E1963,H1963)=2,E1963+H1963,"")</f>
        <v>1160</v>
      </c>
    </row>
    <row r="1964" customFormat="false" ht="15" hidden="false" customHeight="false" outlineLevel="0" collapsed="false">
      <c r="A1964" s="7" t="s">
        <v>3192</v>
      </c>
      <c r="B1964" s="7" t="s">
        <v>3309</v>
      </c>
      <c r="C1964" s="8" t="s">
        <v>3310</v>
      </c>
      <c r="D1964" s="9" t="str">
        <f aca="false">A1964&amp;"|"&amp;B1964</f>
        <v>North Carolina|Pender County</v>
      </c>
      <c r="E1964" s="10" t="n">
        <v>1072</v>
      </c>
      <c r="F1964" s="10" t="n">
        <v>1737</v>
      </c>
      <c r="G1964" s="10" t="n">
        <v>126</v>
      </c>
      <c r="H1964" s="10" t="n">
        <v>14</v>
      </c>
      <c r="I1964" s="10" t="n">
        <v>864</v>
      </c>
      <c r="J1964" s="10" t="n">
        <v>76838</v>
      </c>
      <c r="K1964" s="11" t="n">
        <v>63475</v>
      </c>
      <c r="L1964" s="12" t="n">
        <f aca="false">IF(COUNT(F1964,G1964)=2,F1964+G1964,"")</f>
        <v>1863</v>
      </c>
      <c r="M1964" s="12" t="n">
        <f aca="false">IF(COUNT(E1964,H1964)=2,E1964+H1964,"")</f>
        <v>1086</v>
      </c>
    </row>
    <row r="1965" customFormat="false" ht="15" hidden="false" customHeight="false" outlineLevel="0" collapsed="false">
      <c r="A1965" s="7" t="s">
        <v>3192</v>
      </c>
      <c r="B1965" s="7" t="s">
        <v>3311</v>
      </c>
      <c r="C1965" s="8" t="s">
        <v>3312</v>
      </c>
      <c r="D1965" s="9" t="str">
        <f aca="false">A1965&amp;"|"&amp;B1965</f>
        <v>North Carolina|Perquimans County</v>
      </c>
      <c r="E1965" s="10" t="n">
        <v>1061</v>
      </c>
      <c r="F1965" s="10" t="n">
        <v>1499</v>
      </c>
      <c r="G1965" s="10" t="n">
        <v>125</v>
      </c>
      <c r="H1965" s="10" t="n">
        <v>14</v>
      </c>
      <c r="I1965" s="10" t="n">
        <v>854</v>
      </c>
      <c r="J1965" s="10" t="n">
        <v>61224</v>
      </c>
      <c r="K1965" s="11" t="n">
        <v>13146</v>
      </c>
      <c r="L1965" s="12" t="n">
        <f aca="false">IF(COUNT(F1965,G1965)=2,F1965+G1965,"")</f>
        <v>1624</v>
      </c>
      <c r="M1965" s="12" t="n">
        <f aca="false">IF(COUNT(E1965,H1965)=2,E1965+H1965,"")</f>
        <v>1075</v>
      </c>
    </row>
    <row r="1966" customFormat="false" ht="15" hidden="false" customHeight="false" outlineLevel="0" collapsed="false">
      <c r="A1966" s="7" t="s">
        <v>3192</v>
      </c>
      <c r="B1966" s="7" t="s">
        <v>3313</v>
      </c>
      <c r="C1966" s="8" t="s">
        <v>3314</v>
      </c>
      <c r="D1966" s="9" t="str">
        <f aca="false">A1966&amp;"|"&amp;B1966</f>
        <v>North Carolina|Person County</v>
      </c>
      <c r="E1966" s="10" t="n">
        <v>796</v>
      </c>
      <c r="F1966" s="10" t="n">
        <v>1326</v>
      </c>
      <c r="G1966" s="10" t="n">
        <v>94</v>
      </c>
      <c r="H1966" s="10" t="n">
        <v>14</v>
      </c>
      <c r="I1966" s="10" t="n">
        <v>737</v>
      </c>
      <c r="J1966" s="10" t="n">
        <v>64927</v>
      </c>
      <c r="K1966" s="11" t="n">
        <v>39275</v>
      </c>
      <c r="L1966" s="12" t="n">
        <f aca="false">IF(COUNT(F1966,G1966)=2,F1966+G1966,"")</f>
        <v>1420</v>
      </c>
      <c r="M1966" s="12" t="n">
        <f aca="false">IF(COUNT(E1966,H1966)=2,E1966+H1966,"")</f>
        <v>810</v>
      </c>
    </row>
    <row r="1967" customFormat="false" ht="15" hidden="false" customHeight="false" outlineLevel="0" collapsed="false">
      <c r="A1967" s="7" t="s">
        <v>3192</v>
      </c>
      <c r="B1967" s="7" t="s">
        <v>3315</v>
      </c>
      <c r="C1967" s="8" t="s">
        <v>3316</v>
      </c>
      <c r="D1967" s="9" t="str">
        <f aca="false">A1967&amp;"|"&amp;B1967</f>
        <v>North Carolina|Pitt County</v>
      </c>
      <c r="E1967" s="10" t="n">
        <v>971</v>
      </c>
      <c r="F1967" s="10" t="n">
        <v>1447</v>
      </c>
      <c r="G1967" s="10" t="n">
        <v>114</v>
      </c>
      <c r="H1967" s="10" t="n">
        <v>14</v>
      </c>
      <c r="I1967" s="10" t="n">
        <v>902</v>
      </c>
      <c r="J1967" s="10" t="n">
        <v>58851</v>
      </c>
      <c r="K1967" s="11" t="n">
        <v>172279</v>
      </c>
      <c r="L1967" s="12" t="n">
        <f aca="false">IF(COUNT(F1967,G1967)=2,F1967+G1967,"")</f>
        <v>1561</v>
      </c>
      <c r="M1967" s="12" t="n">
        <f aca="false">IF(COUNT(E1967,H1967)=2,E1967+H1967,"")</f>
        <v>985</v>
      </c>
    </row>
    <row r="1968" customFormat="false" ht="15" hidden="false" customHeight="false" outlineLevel="0" collapsed="false">
      <c r="A1968" s="7" t="s">
        <v>3192</v>
      </c>
      <c r="B1968" s="7" t="s">
        <v>378</v>
      </c>
      <c r="C1968" s="8" t="s">
        <v>3317</v>
      </c>
      <c r="D1968" s="9" t="str">
        <f aca="false">A1968&amp;"|"&amp;B1968</f>
        <v>North Carolina|Polk County</v>
      </c>
      <c r="E1968" s="10" t="n">
        <v>1089</v>
      </c>
      <c r="F1968" s="10" t="n">
        <v>1300</v>
      </c>
      <c r="G1968" s="10" t="n">
        <v>128</v>
      </c>
      <c r="H1968" s="10" t="n">
        <v>14</v>
      </c>
      <c r="I1968" s="10" t="n">
        <v>783</v>
      </c>
      <c r="J1968" s="10" t="n">
        <v>61005</v>
      </c>
      <c r="K1968" s="11" t="n">
        <v>19689</v>
      </c>
      <c r="L1968" s="12" t="n">
        <f aca="false">IF(COUNT(F1968,G1968)=2,F1968+G1968,"")</f>
        <v>1428</v>
      </c>
      <c r="M1968" s="12" t="n">
        <f aca="false">IF(COUNT(E1968,H1968)=2,E1968+H1968,"")</f>
        <v>1103</v>
      </c>
    </row>
    <row r="1969" customFormat="false" ht="15" hidden="false" customHeight="false" outlineLevel="0" collapsed="false">
      <c r="A1969" s="7" t="s">
        <v>3192</v>
      </c>
      <c r="B1969" s="7" t="s">
        <v>165</v>
      </c>
      <c r="C1969" s="8" t="s">
        <v>3318</v>
      </c>
      <c r="D1969" s="9" t="str">
        <f aca="false">A1969&amp;"|"&amp;B1969</f>
        <v>North Carolina|Randolph County</v>
      </c>
      <c r="E1969" s="10" t="n">
        <v>857</v>
      </c>
      <c r="F1969" s="10" t="n">
        <v>1218</v>
      </c>
      <c r="G1969" s="10" t="n">
        <v>101</v>
      </c>
      <c r="H1969" s="10" t="n">
        <v>14</v>
      </c>
      <c r="I1969" s="10" t="n">
        <v>828</v>
      </c>
      <c r="J1969" s="10" t="n">
        <v>59047</v>
      </c>
      <c r="K1969" s="11" t="n">
        <v>145322</v>
      </c>
      <c r="L1969" s="12" t="n">
        <f aca="false">IF(COUNT(F1969,G1969)=2,F1969+G1969,"")</f>
        <v>1319</v>
      </c>
      <c r="M1969" s="12" t="n">
        <f aca="false">IF(COUNT(E1969,H1969)=2,E1969+H1969,"")</f>
        <v>871</v>
      </c>
    </row>
    <row r="1970" customFormat="false" ht="15" hidden="false" customHeight="false" outlineLevel="0" collapsed="false">
      <c r="A1970" s="7" t="s">
        <v>3192</v>
      </c>
      <c r="B1970" s="7" t="s">
        <v>993</v>
      </c>
      <c r="C1970" s="8" t="s">
        <v>3319</v>
      </c>
      <c r="D1970" s="9" t="str">
        <f aca="false">A1970&amp;"|"&amp;B1970</f>
        <v>North Carolina|Richmond County</v>
      </c>
      <c r="E1970" s="10" t="n">
        <v>744</v>
      </c>
      <c r="F1970" s="10" t="n">
        <v>1127</v>
      </c>
      <c r="G1970" s="10" t="n">
        <v>94</v>
      </c>
      <c r="H1970" s="10" t="n">
        <v>14</v>
      </c>
      <c r="I1970" s="10" t="n">
        <v>593</v>
      </c>
      <c r="J1970" s="10" t="n">
        <v>43626</v>
      </c>
      <c r="K1970" s="11" t="n">
        <v>42818</v>
      </c>
      <c r="L1970" s="12" t="n">
        <f aca="false">IF(COUNT(F1970,G1970)=2,F1970+G1970,"")</f>
        <v>1221</v>
      </c>
      <c r="M1970" s="12" t="n">
        <f aca="false">IF(COUNT(E1970,H1970)=2,E1970+H1970,"")</f>
        <v>758</v>
      </c>
    </row>
    <row r="1971" customFormat="false" ht="15" hidden="false" customHeight="false" outlineLevel="0" collapsed="false">
      <c r="A1971" s="7" t="s">
        <v>3192</v>
      </c>
      <c r="B1971" s="7" t="s">
        <v>3320</v>
      </c>
      <c r="C1971" s="8" t="s">
        <v>3321</v>
      </c>
      <c r="D1971" s="9" t="str">
        <f aca="false">A1971&amp;"|"&amp;B1971</f>
        <v>North Carolina|Robeson County</v>
      </c>
      <c r="E1971" s="10" t="n">
        <v>784</v>
      </c>
      <c r="F1971" s="10" t="n">
        <v>1148</v>
      </c>
      <c r="G1971" s="10" t="n">
        <v>94</v>
      </c>
      <c r="H1971" s="10" t="n">
        <v>14</v>
      </c>
      <c r="I1971" s="10" t="n">
        <v>640</v>
      </c>
      <c r="J1971" s="10" t="n">
        <v>40318</v>
      </c>
      <c r="K1971" s="11" t="n">
        <v>116858</v>
      </c>
      <c r="L1971" s="12" t="n">
        <f aca="false">IF(COUNT(F1971,G1971)=2,F1971+G1971,"")</f>
        <v>1242</v>
      </c>
      <c r="M1971" s="12" t="n">
        <f aca="false">IF(COUNT(E1971,H1971)=2,E1971+H1971,"")</f>
        <v>798</v>
      </c>
    </row>
    <row r="1972" customFormat="false" ht="15" hidden="false" customHeight="false" outlineLevel="0" collapsed="false">
      <c r="A1972" s="7" t="s">
        <v>3192</v>
      </c>
      <c r="B1972" s="7" t="s">
        <v>3000</v>
      </c>
      <c r="C1972" s="8" t="s">
        <v>3322</v>
      </c>
      <c r="D1972" s="9" t="str">
        <f aca="false">A1972&amp;"|"&amp;B1972</f>
        <v>North Carolina|Rockingham County</v>
      </c>
      <c r="E1972" s="10" t="n">
        <v>789</v>
      </c>
      <c r="F1972" s="10" t="n">
        <v>1172</v>
      </c>
      <c r="G1972" s="10" t="n">
        <v>94</v>
      </c>
      <c r="H1972" s="10" t="n">
        <v>14</v>
      </c>
      <c r="I1972" s="10" t="n">
        <v>593</v>
      </c>
      <c r="J1972" s="10" t="n">
        <v>55796</v>
      </c>
      <c r="K1972" s="11" t="n">
        <v>91585</v>
      </c>
      <c r="L1972" s="12" t="n">
        <f aca="false">IF(COUNT(F1972,G1972)=2,F1972+G1972,"")</f>
        <v>1266</v>
      </c>
      <c r="M1972" s="12" t="n">
        <f aca="false">IF(COUNT(E1972,H1972)=2,E1972+H1972,"")</f>
        <v>803</v>
      </c>
    </row>
    <row r="1973" customFormat="false" ht="15" hidden="false" customHeight="false" outlineLevel="0" collapsed="false">
      <c r="A1973" s="7" t="s">
        <v>3192</v>
      </c>
      <c r="B1973" s="7" t="s">
        <v>1912</v>
      </c>
      <c r="C1973" s="8" t="s">
        <v>3323</v>
      </c>
      <c r="D1973" s="9" t="str">
        <f aca="false">A1973&amp;"|"&amp;B1973</f>
        <v>North Carolina|Rowan County</v>
      </c>
      <c r="E1973" s="10" t="n">
        <v>990</v>
      </c>
      <c r="F1973" s="10" t="n">
        <v>1333</v>
      </c>
      <c r="G1973" s="10" t="n">
        <v>117</v>
      </c>
      <c r="H1973" s="10" t="n">
        <v>14</v>
      </c>
      <c r="I1973" s="10" t="n">
        <v>863</v>
      </c>
      <c r="J1973" s="10" t="n">
        <v>63196</v>
      </c>
      <c r="K1973" s="11" t="n">
        <v>148487</v>
      </c>
      <c r="L1973" s="12" t="n">
        <f aca="false">IF(COUNT(F1973,G1973)=2,F1973+G1973,"")</f>
        <v>1450</v>
      </c>
      <c r="M1973" s="12" t="n">
        <f aca="false">IF(COUNT(E1973,H1973)=2,E1973+H1973,"")</f>
        <v>1004</v>
      </c>
    </row>
    <row r="1974" customFormat="false" ht="15" hidden="false" customHeight="false" outlineLevel="0" collapsed="false">
      <c r="A1974" s="7" t="s">
        <v>3192</v>
      </c>
      <c r="B1974" s="7" t="s">
        <v>3324</v>
      </c>
      <c r="C1974" s="8" t="s">
        <v>3325</v>
      </c>
      <c r="D1974" s="9" t="str">
        <f aca="false">A1974&amp;"|"&amp;B1974</f>
        <v>North Carolina|Rutherford County</v>
      </c>
      <c r="E1974" s="10" t="n">
        <v>748</v>
      </c>
      <c r="F1974" s="10" t="n">
        <v>1140</v>
      </c>
      <c r="G1974" s="10" t="n">
        <v>94</v>
      </c>
      <c r="H1974" s="10" t="n">
        <v>14</v>
      </c>
      <c r="I1974" s="10" t="n">
        <v>698</v>
      </c>
      <c r="J1974" s="10" t="n">
        <v>49771</v>
      </c>
      <c r="K1974" s="11" t="n">
        <v>64850</v>
      </c>
      <c r="L1974" s="12" t="n">
        <f aca="false">IF(COUNT(F1974,G1974)=2,F1974+G1974,"")</f>
        <v>1234</v>
      </c>
      <c r="M1974" s="12" t="n">
        <f aca="false">IF(COUNT(E1974,H1974)=2,E1974+H1974,"")</f>
        <v>762</v>
      </c>
    </row>
    <row r="1975" customFormat="false" ht="15" hidden="false" customHeight="false" outlineLevel="0" collapsed="false">
      <c r="A1975" s="7" t="s">
        <v>3192</v>
      </c>
      <c r="B1975" s="7" t="s">
        <v>3326</v>
      </c>
      <c r="C1975" s="8" t="s">
        <v>3327</v>
      </c>
      <c r="D1975" s="9" t="str">
        <f aca="false">A1975&amp;"|"&amp;B1975</f>
        <v>North Carolina|Sampson County</v>
      </c>
      <c r="E1975" s="10" t="n">
        <v>811</v>
      </c>
      <c r="F1975" s="10" t="n">
        <v>1198</v>
      </c>
      <c r="G1975" s="10" t="n">
        <v>96</v>
      </c>
      <c r="H1975" s="10" t="n">
        <v>14</v>
      </c>
      <c r="I1975" s="10" t="n">
        <v>593</v>
      </c>
      <c r="J1975" s="10" t="n">
        <v>53159</v>
      </c>
      <c r="K1975" s="11" t="n">
        <v>59245</v>
      </c>
      <c r="L1975" s="12" t="n">
        <f aca="false">IF(COUNT(F1975,G1975)=2,F1975+G1975,"")</f>
        <v>1294</v>
      </c>
      <c r="M1975" s="12" t="n">
        <f aca="false">IF(COUNT(E1975,H1975)=2,E1975+H1975,"")</f>
        <v>825</v>
      </c>
    </row>
    <row r="1976" customFormat="false" ht="15" hidden="false" customHeight="false" outlineLevel="0" collapsed="false">
      <c r="A1976" s="7" t="s">
        <v>3192</v>
      </c>
      <c r="B1976" s="7" t="s">
        <v>2699</v>
      </c>
      <c r="C1976" s="8" t="s">
        <v>3328</v>
      </c>
      <c r="D1976" s="9" t="str">
        <f aca="false">A1976&amp;"|"&amp;B1976</f>
        <v>North Carolina|Scotland County</v>
      </c>
      <c r="E1976" s="10" t="n">
        <v>766</v>
      </c>
      <c r="F1976" s="10" t="n">
        <v>1170</v>
      </c>
      <c r="G1976" s="10" t="n">
        <v>94</v>
      </c>
      <c r="H1976" s="10" t="n">
        <v>14</v>
      </c>
      <c r="I1976" s="10" t="n">
        <v>617</v>
      </c>
      <c r="J1976" s="10" t="n">
        <v>43500</v>
      </c>
      <c r="K1976" s="11" t="n">
        <v>34353</v>
      </c>
      <c r="L1976" s="12" t="n">
        <f aca="false">IF(COUNT(F1976,G1976)=2,F1976+G1976,"")</f>
        <v>1264</v>
      </c>
      <c r="M1976" s="12" t="n">
        <f aca="false">IF(COUNT(E1976,H1976)=2,E1976+H1976,"")</f>
        <v>780</v>
      </c>
    </row>
    <row r="1977" customFormat="false" ht="15" hidden="false" customHeight="false" outlineLevel="0" collapsed="false">
      <c r="A1977" s="7" t="s">
        <v>3192</v>
      </c>
      <c r="B1977" s="7" t="s">
        <v>3329</v>
      </c>
      <c r="C1977" s="8" t="s">
        <v>3330</v>
      </c>
      <c r="D1977" s="9" t="str">
        <f aca="false">A1977&amp;"|"&amp;B1977</f>
        <v>North Carolina|Stanly County</v>
      </c>
      <c r="E1977" s="10" t="n">
        <v>830</v>
      </c>
      <c r="F1977" s="10" t="n">
        <v>1316</v>
      </c>
      <c r="G1977" s="10" t="n">
        <v>98</v>
      </c>
      <c r="H1977" s="10" t="n">
        <v>14</v>
      </c>
      <c r="I1977" s="10" t="n">
        <v>806</v>
      </c>
      <c r="J1977" s="10" t="n">
        <v>61631</v>
      </c>
      <c r="K1977" s="11" t="n">
        <v>63557</v>
      </c>
      <c r="L1977" s="12" t="n">
        <f aca="false">IF(COUNT(F1977,G1977)=2,F1977+G1977,"")</f>
        <v>1414</v>
      </c>
      <c r="M1977" s="12" t="n">
        <f aca="false">IF(COUNT(E1977,H1977)=2,E1977+H1977,"")</f>
        <v>844</v>
      </c>
    </row>
    <row r="1978" customFormat="false" ht="15" hidden="false" customHeight="false" outlineLevel="0" collapsed="false">
      <c r="A1978" s="7" t="s">
        <v>3192</v>
      </c>
      <c r="B1978" s="7" t="s">
        <v>3331</v>
      </c>
      <c r="C1978" s="8" t="s">
        <v>3332</v>
      </c>
      <c r="D1978" s="9" t="str">
        <f aca="false">A1978&amp;"|"&amp;B1978</f>
        <v>North Carolina|Stokes County</v>
      </c>
      <c r="E1978" s="10" t="n">
        <v>766</v>
      </c>
      <c r="F1978" s="10" t="n">
        <v>1234</v>
      </c>
      <c r="G1978" s="10" t="n">
        <v>94</v>
      </c>
      <c r="H1978" s="10" t="n">
        <v>14</v>
      </c>
      <c r="I1978" s="10" t="n">
        <v>735</v>
      </c>
      <c r="J1978" s="10" t="n">
        <v>60039</v>
      </c>
      <c r="K1978" s="11" t="n">
        <v>44889</v>
      </c>
      <c r="L1978" s="12" t="n">
        <f aca="false">IF(COUNT(F1978,G1978)=2,F1978+G1978,"")</f>
        <v>1328</v>
      </c>
      <c r="M1978" s="12" t="n">
        <f aca="false">IF(COUNT(E1978,H1978)=2,E1978+H1978,"")</f>
        <v>780</v>
      </c>
    </row>
    <row r="1979" customFormat="false" ht="15" hidden="false" customHeight="false" outlineLevel="0" collapsed="false">
      <c r="A1979" s="7" t="s">
        <v>3192</v>
      </c>
      <c r="B1979" s="7" t="s">
        <v>3333</v>
      </c>
      <c r="C1979" s="8" t="s">
        <v>3334</v>
      </c>
      <c r="D1979" s="9" t="str">
        <f aca="false">A1979&amp;"|"&amp;B1979</f>
        <v>North Carolina|Surry County</v>
      </c>
      <c r="E1979" s="10" t="n">
        <v>741</v>
      </c>
      <c r="F1979" s="10" t="n">
        <v>1205</v>
      </c>
      <c r="G1979" s="10" t="n">
        <v>94</v>
      </c>
      <c r="H1979" s="10" t="n">
        <v>14</v>
      </c>
      <c r="I1979" s="10" t="n">
        <v>764</v>
      </c>
      <c r="J1979" s="10" t="n">
        <v>56095</v>
      </c>
      <c r="K1979" s="11" t="n">
        <v>71407</v>
      </c>
      <c r="L1979" s="12" t="n">
        <f aca="false">IF(COUNT(F1979,G1979)=2,F1979+G1979,"")</f>
        <v>1299</v>
      </c>
      <c r="M1979" s="12" t="n">
        <f aca="false">IF(COUNT(E1979,H1979)=2,E1979+H1979,"")</f>
        <v>755</v>
      </c>
    </row>
    <row r="1980" customFormat="false" ht="15" hidden="false" customHeight="false" outlineLevel="0" collapsed="false">
      <c r="A1980" s="7" t="s">
        <v>3192</v>
      </c>
      <c r="B1980" s="7" t="s">
        <v>3335</v>
      </c>
      <c r="C1980" s="8" t="s">
        <v>3336</v>
      </c>
      <c r="D1980" s="9" t="str">
        <f aca="false">A1980&amp;"|"&amp;B1980</f>
        <v>North Carolina|Swain County</v>
      </c>
      <c r="E1980" s="10" t="n">
        <v>715</v>
      </c>
      <c r="F1980" s="10" t="n">
        <v>1264</v>
      </c>
      <c r="G1980" s="10" t="n">
        <v>94</v>
      </c>
      <c r="H1980" s="10" t="n">
        <v>14</v>
      </c>
      <c r="I1980" s="10" t="n">
        <v>665</v>
      </c>
      <c r="J1980" s="10" t="n">
        <v>55429</v>
      </c>
      <c r="K1980" s="11" t="n">
        <v>14065</v>
      </c>
      <c r="L1980" s="12" t="n">
        <f aca="false">IF(COUNT(F1980,G1980)=2,F1980+G1980,"")</f>
        <v>1358</v>
      </c>
      <c r="M1980" s="12" t="n">
        <f aca="false">IF(COUNT(E1980,H1980)=2,E1980+H1980,"")</f>
        <v>729</v>
      </c>
    </row>
    <row r="1981" customFormat="false" ht="15" hidden="false" customHeight="false" outlineLevel="0" collapsed="false">
      <c r="A1981" s="7" t="s">
        <v>3192</v>
      </c>
      <c r="B1981" s="7" t="s">
        <v>3337</v>
      </c>
      <c r="C1981" s="8" t="s">
        <v>3338</v>
      </c>
      <c r="D1981" s="9" t="str">
        <f aca="false">A1981&amp;"|"&amp;B1981</f>
        <v>North Carolina|Transylvania County</v>
      </c>
      <c r="E1981" s="10" t="n">
        <v>909</v>
      </c>
      <c r="F1981" s="10" t="n">
        <v>1471</v>
      </c>
      <c r="G1981" s="10" t="n">
        <v>107</v>
      </c>
      <c r="H1981" s="10" t="n">
        <v>14</v>
      </c>
      <c r="I1981" s="10" t="n">
        <v>816</v>
      </c>
      <c r="J1981" s="10" t="n">
        <v>64523</v>
      </c>
      <c r="K1981" s="11" t="n">
        <v>33243</v>
      </c>
      <c r="L1981" s="12" t="n">
        <f aca="false">IF(COUNT(F1981,G1981)=2,F1981+G1981,"")</f>
        <v>1578</v>
      </c>
      <c r="M1981" s="12" t="n">
        <f aca="false">IF(COUNT(E1981,H1981)=2,E1981+H1981,"")</f>
        <v>923</v>
      </c>
    </row>
    <row r="1982" customFormat="false" ht="15" hidden="false" customHeight="false" outlineLevel="0" collapsed="false">
      <c r="A1982" s="7" t="s">
        <v>3192</v>
      </c>
      <c r="B1982" s="7" t="s">
        <v>3339</v>
      </c>
      <c r="C1982" s="8" t="s">
        <v>3340</v>
      </c>
      <c r="D1982" s="9" t="str">
        <f aca="false">A1982&amp;"|"&amp;B1982</f>
        <v>North Carolina|Tyrrell County</v>
      </c>
      <c r="E1982" s="10" t="n">
        <v>612</v>
      </c>
      <c r="F1982" s="10" t="n">
        <v>1433</v>
      </c>
      <c r="G1982" s="10" t="n">
        <v>94</v>
      </c>
      <c r="H1982" s="10" t="n">
        <v>14</v>
      </c>
      <c r="I1982" s="10" t="n">
        <v>474</v>
      </c>
      <c r="J1982" s="10" t="n">
        <v>43952</v>
      </c>
      <c r="K1982" s="11" t="n">
        <v>3376</v>
      </c>
      <c r="L1982" s="12" t="n">
        <f aca="false">IF(COUNT(F1982,G1982)=2,F1982+G1982,"")</f>
        <v>1527</v>
      </c>
      <c r="M1982" s="12" t="n">
        <f aca="false">IF(COUNT(E1982,H1982)=2,E1982+H1982,"")</f>
        <v>626</v>
      </c>
    </row>
    <row r="1983" customFormat="false" ht="15" hidden="false" customHeight="false" outlineLevel="0" collapsed="false">
      <c r="A1983" s="7" t="s">
        <v>3192</v>
      </c>
      <c r="B1983" s="7" t="s">
        <v>403</v>
      </c>
      <c r="C1983" s="8" t="s">
        <v>3341</v>
      </c>
      <c r="D1983" s="9" t="str">
        <f aca="false">A1983&amp;"|"&amp;B1983</f>
        <v>North Carolina|Union County</v>
      </c>
      <c r="E1983" s="10" t="n">
        <v>1390</v>
      </c>
      <c r="F1983" s="10" t="n">
        <v>1855</v>
      </c>
      <c r="G1983" s="10" t="n">
        <v>164</v>
      </c>
      <c r="H1983" s="10" t="n">
        <v>14</v>
      </c>
      <c r="I1983" s="10" t="n">
        <v>1075</v>
      </c>
      <c r="J1983" s="10" t="n">
        <v>99243</v>
      </c>
      <c r="K1983" s="11" t="n">
        <v>244975</v>
      </c>
      <c r="L1983" s="12" t="n">
        <f aca="false">IF(COUNT(F1983,G1983)=2,F1983+G1983,"")</f>
        <v>2019</v>
      </c>
      <c r="M1983" s="12" t="n">
        <f aca="false">IF(COUNT(E1983,H1983)=2,E1983+H1983,"")</f>
        <v>1404</v>
      </c>
    </row>
    <row r="1984" customFormat="false" ht="15" hidden="false" customHeight="false" outlineLevel="0" collapsed="false">
      <c r="A1984" s="7" t="s">
        <v>3192</v>
      </c>
      <c r="B1984" s="7" t="s">
        <v>3342</v>
      </c>
      <c r="C1984" s="8" t="s">
        <v>3343</v>
      </c>
      <c r="D1984" s="9" t="str">
        <f aca="false">A1984&amp;"|"&amp;B1984</f>
        <v>North Carolina|Vance County</v>
      </c>
      <c r="E1984" s="10" t="n">
        <v>860</v>
      </c>
      <c r="F1984" s="10" t="n">
        <v>1232</v>
      </c>
      <c r="G1984" s="10" t="n">
        <v>101</v>
      </c>
      <c r="H1984" s="10" t="n">
        <v>14</v>
      </c>
      <c r="I1984" s="10" t="n">
        <v>696</v>
      </c>
      <c r="J1984" s="10" t="n">
        <v>46943</v>
      </c>
      <c r="K1984" s="11" t="n">
        <v>42361</v>
      </c>
      <c r="L1984" s="12" t="n">
        <f aca="false">IF(COUNT(F1984,G1984)=2,F1984+G1984,"")</f>
        <v>1333</v>
      </c>
      <c r="M1984" s="12" t="n">
        <f aca="false">IF(COUNT(E1984,H1984)=2,E1984+H1984,"")</f>
        <v>874</v>
      </c>
    </row>
    <row r="1985" customFormat="false" ht="15" hidden="false" customHeight="false" outlineLevel="0" collapsed="false">
      <c r="A1985" s="7" t="s">
        <v>3192</v>
      </c>
      <c r="B1985" s="7" t="s">
        <v>3344</v>
      </c>
      <c r="C1985" s="8" t="s">
        <v>3345</v>
      </c>
      <c r="D1985" s="9" t="str">
        <f aca="false">A1985&amp;"|"&amp;B1985</f>
        <v>North Carolina|Wake County</v>
      </c>
      <c r="E1985" s="10" t="n">
        <v>1508</v>
      </c>
      <c r="F1985" s="10" t="n">
        <v>2027</v>
      </c>
      <c r="G1985" s="10" t="n">
        <v>178</v>
      </c>
      <c r="H1985" s="10" t="n">
        <v>14</v>
      </c>
      <c r="I1985" s="10" t="n">
        <v>1332</v>
      </c>
      <c r="J1985" s="10" t="n">
        <v>101763</v>
      </c>
      <c r="K1985" s="11" t="n">
        <v>1151009</v>
      </c>
      <c r="L1985" s="12" t="n">
        <f aca="false">IF(COUNT(F1985,G1985)=2,F1985+G1985,"")</f>
        <v>2205</v>
      </c>
      <c r="M1985" s="12" t="n">
        <f aca="false">IF(COUNT(E1985,H1985)=2,E1985+H1985,"")</f>
        <v>1522</v>
      </c>
    </row>
    <row r="1986" customFormat="false" ht="15" hidden="false" customHeight="false" outlineLevel="0" collapsed="false">
      <c r="A1986" s="7" t="s">
        <v>3192</v>
      </c>
      <c r="B1986" s="7" t="s">
        <v>1043</v>
      </c>
      <c r="C1986" s="8" t="s">
        <v>3346</v>
      </c>
      <c r="D1986" s="9" t="str">
        <f aca="false">A1986&amp;"|"&amp;B1986</f>
        <v>North Carolina|Warren County</v>
      </c>
      <c r="E1986" s="10" t="n">
        <v>771</v>
      </c>
      <c r="F1986" s="10" t="n">
        <v>1283</v>
      </c>
      <c r="G1986" s="10" t="n">
        <v>94</v>
      </c>
      <c r="H1986" s="10" t="n">
        <v>14</v>
      </c>
      <c r="I1986" s="10" t="n">
        <v>593</v>
      </c>
      <c r="J1986" s="10" t="n">
        <v>45279</v>
      </c>
      <c r="K1986" s="11" t="n">
        <v>18751</v>
      </c>
      <c r="L1986" s="12" t="n">
        <f aca="false">IF(COUNT(F1986,G1986)=2,F1986+G1986,"")</f>
        <v>1377</v>
      </c>
      <c r="M1986" s="12" t="n">
        <f aca="false">IF(COUNT(E1986,H1986)=2,E1986+H1986,"")</f>
        <v>785</v>
      </c>
    </row>
    <row r="1987" customFormat="false" ht="15" hidden="false" customHeight="false" outlineLevel="0" collapsed="false">
      <c r="A1987" s="7" t="s">
        <v>3192</v>
      </c>
      <c r="B1987" s="7" t="s">
        <v>183</v>
      </c>
      <c r="C1987" s="8" t="s">
        <v>3347</v>
      </c>
      <c r="D1987" s="9" t="str">
        <f aca="false">A1987&amp;"|"&amp;B1987</f>
        <v>North Carolina|Washington County</v>
      </c>
      <c r="E1987" s="10" t="n">
        <v>829</v>
      </c>
      <c r="F1987" s="10" t="n">
        <v>1160</v>
      </c>
      <c r="G1987" s="10" t="n">
        <v>98</v>
      </c>
      <c r="H1987" s="10" t="n">
        <v>14</v>
      </c>
      <c r="I1987" s="10" t="n">
        <v>668</v>
      </c>
      <c r="J1987" s="10" t="n">
        <v>41750</v>
      </c>
      <c r="K1987" s="11" t="n">
        <v>10905</v>
      </c>
      <c r="L1987" s="12" t="n">
        <f aca="false">IF(COUNT(F1987,G1987)=2,F1987+G1987,"")</f>
        <v>1258</v>
      </c>
      <c r="M1987" s="12" t="n">
        <f aca="false">IF(COUNT(E1987,H1987)=2,E1987+H1987,"")</f>
        <v>843</v>
      </c>
    </row>
    <row r="1988" customFormat="false" ht="15" hidden="false" customHeight="false" outlineLevel="0" collapsed="false">
      <c r="A1988" s="7" t="s">
        <v>3192</v>
      </c>
      <c r="B1988" s="7" t="s">
        <v>3348</v>
      </c>
      <c r="C1988" s="8" t="s">
        <v>3349</v>
      </c>
      <c r="D1988" s="9" t="str">
        <f aca="false">A1988&amp;"|"&amp;B1988</f>
        <v>North Carolina|Watauga County</v>
      </c>
      <c r="E1988" s="10" t="n">
        <v>1066</v>
      </c>
      <c r="F1988" s="10" t="n">
        <v>1595</v>
      </c>
      <c r="G1988" s="10" t="n">
        <v>126</v>
      </c>
      <c r="H1988" s="10" t="n">
        <v>14</v>
      </c>
      <c r="I1988" s="10" t="n">
        <v>782</v>
      </c>
      <c r="J1988" s="10" t="n">
        <v>51367</v>
      </c>
      <c r="K1988" s="11" t="n">
        <v>54607</v>
      </c>
      <c r="L1988" s="12" t="n">
        <f aca="false">IF(COUNT(F1988,G1988)=2,F1988+G1988,"")</f>
        <v>1721</v>
      </c>
      <c r="M1988" s="12" t="n">
        <f aca="false">IF(COUNT(E1988,H1988)=2,E1988+H1988,"")</f>
        <v>1080</v>
      </c>
    </row>
    <row r="1989" customFormat="false" ht="15" hidden="false" customHeight="false" outlineLevel="0" collapsed="false">
      <c r="A1989" s="7" t="s">
        <v>3192</v>
      </c>
      <c r="B1989" s="7" t="s">
        <v>1046</v>
      </c>
      <c r="C1989" s="8" t="s">
        <v>3350</v>
      </c>
      <c r="D1989" s="9" t="str">
        <f aca="false">A1989&amp;"|"&amp;B1989</f>
        <v>North Carolina|Wayne County</v>
      </c>
      <c r="E1989" s="10" t="n">
        <v>932</v>
      </c>
      <c r="F1989" s="10" t="n">
        <v>1313</v>
      </c>
      <c r="G1989" s="10" t="n">
        <v>110</v>
      </c>
      <c r="H1989" s="10" t="n">
        <v>14</v>
      </c>
      <c r="I1989" s="10" t="n">
        <v>665</v>
      </c>
      <c r="J1989" s="10" t="n">
        <v>58082</v>
      </c>
      <c r="K1989" s="11" t="n">
        <v>117606</v>
      </c>
      <c r="L1989" s="12" t="n">
        <f aca="false">IF(COUNT(F1989,G1989)=2,F1989+G1989,"")</f>
        <v>1423</v>
      </c>
      <c r="M1989" s="12" t="n">
        <f aca="false">IF(COUNT(E1989,H1989)=2,E1989+H1989,"")</f>
        <v>946</v>
      </c>
    </row>
    <row r="1990" customFormat="false" ht="15" hidden="false" customHeight="false" outlineLevel="0" collapsed="false">
      <c r="A1990" s="7" t="s">
        <v>3192</v>
      </c>
      <c r="B1990" s="7" t="s">
        <v>1056</v>
      </c>
      <c r="C1990" s="8" t="s">
        <v>3351</v>
      </c>
      <c r="D1990" s="9" t="str">
        <f aca="false">A1990&amp;"|"&amp;B1990</f>
        <v>North Carolina|Wilkes County</v>
      </c>
      <c r="E1990" s="10" t="n">
        <v>715</v>
      </c>
      <c r="F1990" s="10" t="n">
        <v>1114</v>
      </c>
      <c r="G1990" s="10" t="n">
        <v>94</v>
      </c>
      <c r="H1990" s="10" t="n">
        <v>14</v>
      </c>
      <c r="I1990" s="10" t="n">
        <v>794</v>
      </c>
      <c r="J1990" s="10" t="n">
        <v>50438</v>
      </c>
      <c r="K1990" s="11" t="n">
        <v>65983</v>
      </c>
      <c r="L1990" s="12" t="n">
        <f aca="false">IF(COUNT(F1990,G1990)=2,F1990+G1990,"")</f>
        <v>1208</v>
      </c>
      <c r="M1990" s="12" t="n">
        <f aca="false">IF(COUNT(E1990,H1990)=2,E1990+H1990,"")</f>
        <v>729</v>
      </c>
    </row>
    <row r="1991" customFormat="false" ht="15" hidden="false" customHeight="false" outlineLevel="0" collapsed="false">
      <c r="A1991" s="7" t="s">
        <v>3192</v>
      </c>
      <c r="B1991" s="7" t="s">
        <v>1754</v>
      </c>
      <c r="C1991" s="8" t="s">
        <v>3352</v>
      </c>
      <c r="D1991" s="9" t="str">
        <f aca="false">A1991&amp;"|"&amp;B1991</f>
        <v>North Carolina|Wilson County</v>
      </c>
      <c r="E1991" s="10" t="n">
        <v>915</v>
      </c>
      <c r="F1991" s="10" t="n">
        <v>1339</v>
      </c>
      <c r="G1991" s="10" t="n">
        <v>108</v>
      </c>
      <c r="H1991" s="10" t="n">
        <v>14</v>
      </c>
      <c r="I1991" s="10" t="n">
        <v>759</v>
      </c>
      <c r="J1991" s="10" t="n">
        <v>51381</v>
      </c>
      <c r="K1991" s="11" t="n">
        <v>78648</v>
      </c>
      <c r="L1991" s="12" t="n">
        <f aca="false">IF(COUNT(F1991,G1991)=2,F1991+G1991,"")</f>
        <v>1447</v>
      </c>
      <c r="M1991" s="12" t="n">
        <f aca="false">IF(COUNT(E1991,H1991)=2,E1991+H1991,"")</f>
        <v>929</v>
      </c>
    </row>
    <row r="1992" customFormat="false" ht="15" hidden="false" customHeight="false" outlineLevel="0" collapsed="false">
      <c r="A1992" s="7" t="s">
        <v>3192</v>
      </c>
      <c r="B1992" s="7" t="s">
        <v>3353</v>
      </c>
      <c r="C1992" s="8" t="s">
        <v>3354</v>
      </c>
      <c r="D1992" s="9" t="str">
        <f aca="false">A1992&amp;"|"&amp;B1992</f>
        <v>North Carolina|Yadkin County</v>
      </c>
      <c r="E1992" s="10" t="n">
        <v>734</v>
      </c>
      <c r="F1992" s="10" t="n">
        <v>1179</v>
      </c>
      <c r="G1992" s="10" t="n">
        <v>94</v>
      </c>
      <c r="H1992" s="10" t="n">
        <v>14</v>
      </c>
      <c r="I1992" s="10" t="n">
        <v>594</v>
      </c>
      <c r="J1992" s="10" t="n">
        <v>60321</v>
      </c>
      <c r="K1992" s="11" t="n">
        <v>37419</v>
      </c>
      <c r="L1992" s="12" t="n">
        <f aca="false">IF(COUNT(F1992,G1992)=2,F1992+G1992,"")</f>
        <v>1273</v>
      </c>
      <c r="M1992" s="12" t="n">
        <f aca="false">IF(COUNT(E1992,H1992)=2,E1992+H1992,"")</f>
        <v>748</v>
      </c>
    </row>
    <row r="1993" customFormat="false" ht="15" hidden="false" customHeight="false" outlineLevel="0" collapsed="false">
      <c r="A1993" s="7" t="s">
        <v>3192</v>
      </c>
      <c r="B1993" s="7" t="s">
        <v>3355</v>
      </c>
      <c r="C1993" s="8" t="s">
        <v>3356</v>
      </c>
      <c r="D1993" s="9" t="str">
        <f aca="false">A1993&amp;"|"&amp;B1993</f>
        <v>North Carolina|Yancey County</v>
      </c>
      <c r="E1993" s="10" t="n">
        <v>807</v>
      </c>
      <c r="F1993" s="10" t="n">
        <v>1229</v>
      </c>
      <c r="G1993" s="10" t="n">
        <v>95</v>
      </c>
      <c r="H1993" s="10" t="n">
        <v>14</v>
      </c>
      <c r="I1993" s="10" t="n">
        <v>844</v>
      </c>
      <c r="J1993" s="10" t="n">
        <v>54961</v>
      </c>
      <c r="K1993" s="11" t="n">
        <v>18676</v>
      </c>
      <c r="L1993" s="12" t="n">
        <f aca="false">IF(COUNT(F1993,G1993)=2,F1993+G1993,"")</f>
        <v>1324</v>
      </c>
      <c r="M1993" s="12" t="n">
        <f aca="false">IF(COUNT(E1993,H1993)=2,E1993+H1993,"")</f>
        <v>821</v>
      </c>
    </row>
    <row r="1994" customFormat="false" ht="15" hidden="false" customHeight="false" outlineLevel="0" collapsed="false">
      <c r="A1994" s="7" t="s">
        <v>3357</v>
      </c>
      <c r="B1994" s="7" t="s">
        <v>530</v>
      </c>
      <c r="C1994" s="8" t="s">
        <v>3358</v>
      </c>
      <c r="D1994" s="9" t="str">
        <f aca="false">A1994&amp;"|"&amp;B1994</f>
        <v>North Dakota|Adams County</v>
      </c>
      <c r="E1994" s="10" t="n">
        <v>545</v>
      </c>
      <c r="F1994" s="10" t="n">
        <v>1587</v>
      </c>
      <c r="G1994" s="10" t="n">
        <v>77</v>
      </c>
      <c r="H1994" s="10" t="n">
        <v>10</v>
      </c>
      <c r="I1994" s="10" t="n">
        <v>857</v>
      </c>
      <c r="J1994" s="10" t="n">
        <v>55417</v>
      </c>
      <c r="K1994" s="11" t="n">
        <v>2179</v>
      </c>
      <c r="L1994" s="12" t="n">
        <f aca="false">IF(COUNT(F1994,G1994)=2,F1994+G1994,"")</f>
        <v>1664</v>
      </c>
      <c r="M1994" s="12" t="n">
        <f aca="false">IF(COUNT(E1994,H1994)=2,E1994+H1994,"")</f>
        <v>555</v>
      </c>
    </row>
    <row r="1995" customFormat="false" ht="15" hidden="false" customHeight="false" outlineLevel="0" collapsed="false">
      <c r="A1995" s="7" t="s">
        <v>3357</v>
      </c>
      <c r="B1995" s="7" t="s">
        <v>3359</v>
      </c>
      <c r="C1995" s="8" t="s">
        <v>3360</v>
      </c>
      <c r="D1995" s="9" t="str">
        <f aca="false">A1995&amp;"|"&amp;B1995</f>
        <v>North Dakota|Barnes County</v>
      </c>
      <c r="E1995" s="10" t="n">
        <v>779</v>
      </c>
      <c r="F1995" s="10" t="n">
        <v>1292</v>
      </c>
      <c r="G1995" s="10" t="n">
        <v>94</v>
      </c>
      <c r="H1995" s="10" t="n">
        <v>10</v>
      </c>
      <c r="I1995" s="10" t="n">
        <v>904</v>
      </c>
      <c r="J1995" s="10" t="n">
        <v>70230</v>
      </c>
      <c r="K1995" s="11" t="n">
        <v>10794</v>
      </c>
      <c r="L1995" s="12" t="n">
        <f aca="false">IF(COUNT(F1995,G1995)=2,F1995+G1995,"")</f>
        <v>1386</v>
      </c>
      <c r="M1995" s="12" t="n">
        <f aca="false">IF(COUNT(E1995,H1995)=2,E1995+H1995,"")</f>
        <v>789</v>
      </c>
    </row>
    <row r="1996" customFormat="false" ht="15" hidden="false" customHeight="false" outlineLevel="0" collapsed="false">
      <c r="A1996" s="7" t="s">
        <v>3357</v>
      </c>
      <c r="B1996" s="7" t="s">
        <v>3361</v>
      </c>
      <c r="C1996" s="8" t="s">
        <v>3362</v>
      </c>
      <c r="D1996" s="9" t="str">
        <f aca="false">A1996&amp;"|"&amp;B1996</f>
        <v>North Dakota|Benson County</v>
      </c>
      <c r="E1996" s="10" t="n">
        <v>616</v>
      </c>
      <c r="F1996" s="10" t="n">
        <v>1415</v>
      </c>
      <c r="G1996" s="10" t="n">
        <v>77</v>
      </c>
      <c r="H1996" s="10" t="n">
        <v>10</v>
      </c>
      <c r="I1996" s="10" t="n">
        <v>861</v>
      </c>
      <c r="J1996" s="10" t="n">
        <v>68049</v>
      </c>
      <c r="K1996" s="11" t="n">
        <v>5861</v>
      </c>
      <c r="L1996" s="12" t="n">
        <f aca="false">IF(COUNT(F1996,G1996)=2,F1996+G1996,"")</f>
        <v>1492</v>
      </c>
      <c r="M1996" s="12" t="n">
        <f aca="false">IF(COUNT(E1996,H1996)=2,E1996+H1996,"")</f>
        <v>626</v>
      </c>
    </row>
    <row r="1997" customFormat="false" ht="15" hidden="false" customHeight="false" outlineLevel="0" collapsed="false">
      <c r="A1997" s="7" t="s">
        <v>3357</v>
      </c>
      <c r="B1997" s="7" t="s">
        <v>3363</v>
      </c>
      <c r="C1997" s="8" t="s">
        <v>3364</v>
      </c>
      <c r="D1997" s="9" t="str">
        <f aca="false">A1997&amp;"|"&amp;B1997</f>
        <v>North Dakota|Billings County</v>
      </c>
      <c r="E1997" s="10" t="n">
        <v>630</v>
      </c>
      <c r="F1997" s="10" t="n">
        <v>1875</v>
      </c>
      <c r="G1997" s="10" t="n">
        <v>77</v>
      </c>
      <c r="H1997" s="10" t="n">
        <v>10</v>
      </c>
      <c r="I1997" s="10" t="n">
        <v>880</v>
      </c>
      <c r="J1997" s="10" t="n">
        <v>81250</v>
      </c>
      <c r="K1997" s="11" t="n">
        <v>948</v>
      </c>
      <c r="L1997" s="12" t="n">
        <f aca="false">IF(COUNT(F1997,G1997)=2,F1997+G1997,"")</f>
        <v>1952</v>
      </c>
      <c r="M1997" s="12" t="n">
        <f aca="false">IF(COUNT(E1997,H1997)=2,E1997+H1997,"")</f>
        <v>640</v>
      </c>
    </row>
    <row r="1998" customFormat="false" ht="15" hidden="false" customHeight="false" outlineLevel="0" collapsed="false">
      <c r="A1998" s="7" t="s">
        <v>3357</v>
      </c>
      <c r="B1998" s="7" t="s">
        <v>3365</v>
      </c>
      <c r="C1998" s="8" t="s">
        <v>3366</v>
      </c>
      <c r="D1998" s="9" t="str">
        <f aca="false">A1998&amp;"|"&amp;B1998</f>
        <v>North Dakota|Bottineau County</v>
      </c>
      <c r="E1998" s="10" t="n">
        <v>763</v>
      </c>
      <c r="F1998" s="10" t="n">
        <v>1367</v>
      </c>
      <c r="G1998" s="10" t="n">
        <v>92</v>
      </c>
      <c r="H1998" s="10" t="n">
        <v>10</v>
      </c>
      <c r="I1998" s="10" t="n">
        <v>946</v>
      </c>
      <c r="J1998" s="10" t="n">
        <v>83460</v>
      </c>
      <c r="K1998" s="11" t="n">
        <v>6390</v>
      </c>
      <c r="L1998" s="12" t="n">
        <f aca="false">IF(COUNT(F1998,G1998)=2,F1998+G1998,"")</f>
        <v>1459</v>
      </c>
      <c r="M1998" s="12" t="n">
        <f aca="false">IF(COUNT(E1998,H1998)=2,E1998+H1998,"")</f>
        <v>773</v>
      </c>
    </row>
    <row r="1999" customFormat="false" ht="15" hidden="false" customHeight="false" outlineLevel="0" collapsed="false">
      <c r="A1999" s="7" t="s">
        <v>3357</v>
      </c>
      <c r="B1999" s="7" t="s">
        <v>3367</v>
      </c>
      <c r="C1999" s="8" t="s">
        <v>3368</v>
      </c>
      <c r="D1999" s="9" t="str">
        <f aca="false">A1999&amp;"|"&amp;B1999</f>
        <v>North Dakota|Bowman County</v>
      </c>
      <c r="E1999" s="10" t="n">
        <v>869</v>
      </c>
      <c r="F1999" s="10" t="n">
        <v>1345</v>
      </c>
      <c r="G1999" s="10" t="n">
        <v>105</v>
      </c>
      <c r="H1999" s="10" t="n">
        <v>10</v>
      </c>
      <c r="I1999" s="10" t="n">
        <v>952</v>
      </c>
      <c r="J1999" s="10" t="n">
        <v>83773</v>
      </c>
      <c r="K1999" s="11" t="n">
        <v>2935</v>
      </c>
      <c r="L1999" s="12" t="n">
        <f aca="false">IF(COUNT(F1999,G1999)=2,F1999+G1999,"")</f>
        <v>1450</v>
      </c>
      <c r="M1999" s="12" t="n">
        <f aca="false">IF(COUNT(E1999,H1999)=2,E1999+H1999,"")</f>
        <v>879</v>
      </c>
    </row>
    <row r="2000" customFormat="false" ht="15" hidden="false" customHeight="false" outlineLevel="0" collapsed="false">
      <c r="A2000" s="7" t="s">
        <v>3357</v>
      </c>
      <c r="B2000" s="7" t="s">
        <v>824</v>
      </c>
      <c r="C2000" s="8" t="s">
        <v>3369</v>
      </c>
      <c r="D2000" s="9" t="str">
        <f aca="false">A2000&amp;"|"&amp;B2000</f>
        <v>North Dakota|Burke County</v>
      </c>
      <c r="E2000" s="10" t="n">
        <v>725</v>
      </c>
      <c r="F2000" s="10" t="n">
        <v>1365</v>
      </c>
      <c r="G2000" s="10" t="n">
        <v>88</v>
      </c>
      <c r="H2000" s="10" t="n">
        <v>10</v>
      </c>
      <c r="I2000" s="10" t="n">
        <v>937</v>
      </c>
      <c r="J2000" s="10" t="n">
        <v>96339</v>
      </c>
      <c r="K2000" s="11" t="n">
        <v>2163</v>
      </c>
      <c r="L2000" s="12" t="n">
        <f aca="false">IF(COUNT(F2000,G2000)=2,F2000+G2000,"")</f>
        <v>1453</v>
      </c>
      <c r="M2000" s="12" t="n">
        <f aca="false">IF(COUNT(E2000,H2000)=2,E2000+H2000,"")</f>
        <v>735</v>
      </c>
    </row>
    <row r="2001" customFormat="false" ht="15" hidden="false" customHeight="false" outlineLevel="0" collapsed="false">
      <c r="A2001" s="7" t="s">
        <v>3357</v>
      </c>
      <c r="B2001" s="7" t="s">
        <v>3370</v>
      </c>
      <c r="C2001" s="8" t="s">
        <v>3371</v>
      </c>
      <c r="D2001" s="9" t="str">
        <f aca="false">A2001&amp;"|"&amp;B2001</f>
        <v>North Dakota|Burleigh County</v>
      </c>
      <c r="E2001" s="10" t="n">
        <v>996</v>
      </c>
      <c r="F2001" s="10" t="n">
        <v>1872</v>
      </c>
      <c r="G2001" s="10" t="n">
        <v>120</v>
      </c>
      <c r="H2001" s="10" t="n">
        <v>10</v>
      </c>
      <c r="I2001" s="10" t="n">
        <v>956</v>
      </c>
      <c r="J2001" s="10" t="n">
        <v>84948</v>
      </c>
      <c r="K2001" s="11" t="n">
        <v>98986</v>
      </c>
      <c r="L2001" s="12" t="n">
        <f aca="false">IF(COUNT(F2001,G2001)=2,F2001+G2001,"")</f>
        <v>1992</v>
      </c>
      <c r="M2001" s="12" t="n">
        <f aca="false">IF(COUNT(E2001,H2001)=2,E2001+H2001,"")</f>
        <v>1006</v>
      </c>
    </row>
    <row r="2002" customFormat="false" ht="15" hidden="false" customHeight="false" outlineLevel="0" collapsed="false">
      <c r="A2002" s="7" t="s">
        <v>3357</v>
      </c>
      <c r="B2002" s="7" t="s">
        <v>1164</v>
      </c>
      <c r="C2002" s="8" t="s">
        <v>3372</v>
      </c>
      <c r="D2002" s="9" t="str">
        <f aca="false">A2002&amp;"|"&amp;B2002</f>
        <v>North Dakota|Cass County</v>
      </c>
      <c r="E2002" s="10" t="n">
        <v>930</v>
      </c>
      <c r="F2002" s="10" t="n">
        <v>1816</v>
      </c>
      <c r="G2002" s="10" t="n">
        <v>112</v>
      </c>
      <c r="H2002" s="10" t="n">
        <v>10</v>
      </c>
      <c r="I2002" s="10" t="n">
        <v>927</v>
      </c>
      <c r="J2002" s="10" t="n">
        <v>75023</v>
      </c>
      <c r="K2002" s="11" t="n">
        <v>189286</v>
      </c>
      <c r="L2002" s="12" t="n">
        <f aca="false">IF(COUNT(F2002,G2002)=2,F2002+G2002,"")</f>
        <v>1928</v>
      </c>
      <c r="M2002" s="12" t="n">
        <f aca="false">IF(COUNT(E2002,H2002)=2,E2002+H2002,"")</f>
        <v>940</v>
      </c>
    </row>
    <row r="2003" customFormat="false" ht="15" hidden="false" customHeight="false" outlineLevel="0" collapsed="false">
      <c r="A2003" s="7" t="s">
        <v>3357</v>
      </c>
      <c r="B2003" s="7" t="s">
        <v>3373</v>
      </c>
      <c r="C2003" s="8" t="s">
        <v>3374</v>
      </c>
      <c r="D2003" s="9" t="str">
        <f aca="false">A2003&amp;"|"&amp;B2003</f>
        <v>North Dakota|Cavalier County</v>
      </c>
      <c r="E2003" s="10" t="n">
        <v>859</v>
      </c>
      <c r="F2003" s="10" t="n">
        <v>1261</v>
      </c>
      <c r="G2003" s="10" t="n">
        <v>104</v>
      </c>
      <c r="H2003" s="10" t="n">
        <v>10</v>
      </c>
      <c r="I2003" s="10" t="n">
        <v>898</v>
      </c>
      <c r="J2003" s="10" t="n">
        <v>67064</v>
      </c>
      <c r="K2003" s="11" t="n">
        <v>3663</v>
      </c>
      <c r="L2003" s="12" t="n">
        <f aca="false">IF(COUNT(F2003,G2003)=2,F2003+G2003,"")</f>
        <v>1365</v>
      </c>
      <c r="M2003" s="12" t="n">
        <f aca="false">IF(COUNT(E2003,H2003)=2,E2003+H2003,"")</f>
        <v>869</v>
      </c>
    </row>
    <row r="2004" customFormat="false" ht="15" hidden="false" customHeight="false" outlineLevel="0" collapsed="false">
      <c r="A2004" s="7" t="s">
        <v>3357</v>
      </c>
      <c r="B2004" s="7" t="s">
        <v>3375</v>
      </c>
      <c r="C2004" s="8" t="s">
        <v>3376</v>
      </c>
      <c r="D2004" s="9" t="str">
        <f aca="false">A2004&amp;"|"&amp;B2004</f>
        <v>North Dakota|Dickey County</v>
      </c>
      <c r="E2004" s="10" t="n">
        <v>749</v>
      </c>
      <c r="F2004" s="10" t="n">
        <v>1301</v>
      </c>
      <c r="G2004" s="10" t="n">
        <v>91</v>
      </c>
      <c r="H2004" s="10" t="n">
        <v>10</v>
      </c>
      <c r="I2004" s="10" t="n">
        <v>880</v>
      </c>
      <c r="J2004" s="10" t="n">
        <v>63125</v>
      </c>
      <c r="K2004" s="11" t="n">
        <v>4959</v>
      </c>
      <c r="L2004" s="12" t="n">
        <f aca="false">IF(COUNT(F2004,G2004)=2,F2004+G2004,"")</f>
        <v>1392</v>
      </c>
      <c r="M2004" s="12" t="n">
        <f aca="false">IF(COUNT(E2004,H2004)=2,E2004+H2004,"")</f>
        <v>759</v>
      </c>
    </row>
    <row r="2005" customFormat="false" ht="15" hidden="false" customHeight="false" outlineLevel="0" collapsed="false">
      <c r="A2005" s="7" t="s">
        <v>3357</v>
      </c>
      <c r="B2005" s="7" t="s">
        <v>3377</v>
      </c>
      <c r="C2005" s="8" t="s">
        <v>3378</v>
      </c>
      <c r="D2005" s="9" t="str">
        <f aca="false">A2005&amp;"|"&amp;B2005</f>
        <v>North Dakota|Divide County</v>
      </c>
      <c r="E2005" s="10" t="n">
        <v>1064</v>
      </c>
      <c r="F2005" s="10" t="n">
        <v>1500</v>
      </c>
      <c r="G2005" s="10" t="n">
        <v>129</v>
      </c>
      <c r="H2005" s="10" t="n">
        <v>10</v>
      </c>
      <c r="I2005" s="10" t="n">
        <v>1040</v>
      </c>
      <c r="J2005" s="10" t="n">
        <v>89297</v>
      </c>
      <c r="K2005" s="11" t="n">
        <v>2174</v>
      </c>
      <c r="L2005" s="12" t="n">
        <f aca="false">IF(COUNT(F2005,G2005)=2,F2005+G2005,"")</f>
        <v>1629</v>
      </c>
      <c r="M2005" s="12" t="n">
        <f aca="false">IF(COUNT(E2005,H2005)=2,E2005+H2005,"")</f>
        <v>1074</v>
      </c>
    </row>
    <row r="2006" customFormat="false" ht="15" hidden="false" customHeight="false" outlineLevel="0" collapsed="false">
      <c r="A2006" s="7" t="s">
        <v>3357</v>
      </c>
      <c r="B2006" s="7" t="s">
        <v>3379</v>
      </c>
      <c r="C2006" s="8" t="s">
        <v>3380</v>
      </c>
      <c r="D2006" s="9" t="str">
        <f aca="false">A2006&amp;"|"&amp;B2006</f>
        <v>North Dakota|Dunn County</v>
      </c>
      <c r="E2006" s="10" t="n">
        <v>941</v>
      </c>
      <c r="F2006" s="10" t="n">
        <v>1475</v>
      </c>
      <c r="G2006" s="10" t="n">
        <v>114</v>
      </c>
      <c r="H2006" s="10" t="n">
        <v>10</v>
      </c>
      <c r="I2006" s="10" t="n">
        <v>997</v>
      </c>
      <c r="J2006" s="10" t="n">
        <v>94688</v>
      </c>
      <c r="K2006" s="11" t="n">
        <v>4043</v>
      </c>
      <c r="L2006" s="12" t="n">
        <f aca="false">IF(COUNT(F2006,G2006)=2,F2006+G2006,"")</f>
        <v>1589</v>
      </c>
      <c r="M2006" s="12" t="n">
        <f aca="false">IF(COUNT(E2006,H2006)=2,E2006+H2006,"")</f>
        <v>951</v>
      </c>
    </row>
    <row r="2007" customFormat="false" ht="15" hidden="false" customHeight="false" outlineLevel="0" collapsed="false">
      <c r="A2007" s="7" t="s">
        <v>3357</v>
      </c>
      <c r="B2007" s="7" t="s">
        <v>3054</v>
      </c>
      <c r="C2007" s="8" t="s">
        <v>3381</v>
      </c>
      <c r="D2007" s="9" t="str">
        <f aca="false">A2007&amp;"|"&amp;B2007</f>
        <v>North Dakota|Eddy County</v>
      </c>
      <c r="E2007" s="10" t="n">
        <v>615</v>
      </c>
      <c r="F2007" s="10" t="n">
        <v>1117</v>
      </c>
      <c r="G2007" s="10" t="n">
        <v>77</v>
      </c>
      <c r="H2007" s="10" t="n">
        <v>10</v>
      </c>
      <c r="I2007" s="10" t="n">
        <v>845</v>
      </c>
      <c r="J2007" s="10" t="n">
        <v>55389</v>
      </c>
      <c r="K2007" s="11" t="n">
        <v>2319</v>
      </c>
      <c r="L2007" s="12" t="n">
        <f aca="false">IF(COUNT(F2007,G2007)=2,F2007+G2007,"")</f>
        <v>1194</v>
      </c>
      <c r="M2007" s="12" t="n">
        <f aca="false">IF(COUNT(E2007,H2007)=2,E2007+H2007,"")</f>
        <v>625</v>
      </c>
    </row>
    <row r="2008" customFormat="false" ht="15" hidden="false" customHeight="false" outlineLevel="0" collapsed="false">
      <c r="A2008" s="7" t="s">
        <v>3357</v>
      </c>
      <c r="B2008" s="7" t="s">
        <v>3382</v>
      </c>
      <c r="C2008" s="8" t="s">
        <v>3383</v>
      </c>
      <c r="D2008" s="9" t="str">
        <f aca="false">A2008&amp;"|"&amp;B2008</f>
        <v>North Dakota|Emmons County</v>
      </c>
      <c r="E2008" s="10" t="n">
        <v>551</v>
      </c>
      <c r="F2008" s="10" t="n">
        <v>1157</v>
      </c>
      <c r="G2008" s="10" t="n">
        <v>77</v>
      </c>
      <c r="H2008" s="10" t="n">
        <v>10</v>
      </c>
      <c r="I2008" s="10" t="n">
        <v>864</v>
      </c>
      <c r="J2008" s="10" t="n">
        <v>67368</v>
      </c>
      <c r="K2008" s="11" t="n">
        <v>3269</v>
      </c>
      <c r="L2008" s="12" t="n">
        <f aca="false">IF(COUNT(F2008,G2008)=2,F2008+G2008,"")</f>
        <v>1234</v>
      </c>
      <c r="M2008" s="12" t="n">
        <f aca="false">IF(COUNT(E2008,H2008)=2,E2008+H2008,"")</f>
        <v>561</v>
      </c>
    </row>
    <row r="2009" customFormat="false" ht="15" hidden="false" customHeight="false" outlineLevel="0" collapsed="false">
      <c r="A2009" s="7" t="s">
        <v>3357</v>
      </c>
      <c r="B2009" s="7" t="s">
        <v>3384</v>
      </c>
      <c r="C2009" s="8" t="s">
        <v>3385</v>
      </c>
      <c r="D2009" s="9" t="str">
        <f aca="false">A2009&amp;"|"&amp;B2009</f>
        <v>North Dakota|Foster County</v>
      </c>
      <c r="E2009" s="10" t="n">
        <v>756</v>
      </c>
      <c r="F2009" s="10" t="n">
        <v>1289</v>
      </c>
      <c r="G2009" s="10" t="n">
        <v>91</v>
      </c>
      <c r="H2009" s="10" t="n">
        <v>10</v>
      </c>
      <c r="I2009" s="10" t="n">
        <v>907</v>
      </c>
      <c r="J2009" s="10" t="n">
        <v>83412</v>
      </c>
      <c r="K2009" s="11" t="n">
        <v>3372</v>
      </c>
      <c r="L2009" s="12" t="n">
        <f aca="false">IF(COUNT(F2009,G2009)=2,F2009+G2009,"")</f>
        <v>1380</v>
      </c>
      <c r="M2009" s="12" t="n">
        <f aca="false">IF(COUNT(E2009,H2009)=2,E2009+H2009,"")</f>
        <v>766</v>
      </c>
    </row>
    <row r="2010" customFormat="false" ht="15" hidden="false" customHeight="false" outlineLevel="0" collapsed="false">
      <c r="A2010" s="7" t="s">
        <v>3357</v>
      </c>
      <c r="B2010" s="7" t="s">
        <v>2762</v>
      </c>
      <c r="C2010" s="8" t="s">
        <v>3386</v>
      </c>
      <c r="D2010" s="9" t="str">
        <f aca="false">A2010&amp;"|"&amp;B2010</f>
        <v>North Dakota|Golden Valley County</v>
      </c>
      <c r="E2010" s="10" t="n">
        <v>856</v>
      </c>
      <c r="F2010" s="10" t="n">
        <v>1436</v>
      </c>
      <c r="G2010" s="10" t="n">
        <v>103</v>
      </c>
      <c r="H2010" s="10" t="n">
        <v>10</v>
      </c>
      <c r="I2010" s="10" t="n">
        <v>940</v>
      </c>
      <c r="J2010" s="10" t="n">
        <v>76528</v>
      </c>
      <c r="K2010" s="11" t="n">
        <v>1679</v>
      </c>
      <c r="L2010" s="12" t="n">
        <f aca="false">IF(COUNT(F2010,G2010)=2,F2010+G2010,"")</f>
        <v>1539</v>
      </c>
      <c r="M2010" s="12" t="n">
        <f aca="false">IF(COUNT(E2010,H2010)=2,E2010+H2010,"")</f>
        <v>866</v>
      </c>
    </row>
    <row r="2011" customFormat="false" ht="15" hidden="false" customHeight="false" outlineLevel="0" collapsed="false">
      <c r="A2011" s="7" t="s">
        <v>3357</v>
      </c>
      <c r="B2011" s="7" t="s">
        <v>3387</v>
      </c>
      <c r="C2011" s="8" t="s">
        <v>3388</v>
      </c>
      <c r="D2011" s="9" t="str">
        <f aca="false">A2011&amp;"|"&amp;B2011</f>
        <v>North Dakota|Grand Forks County</v>
      </c>
      <c r="E2011" s="10" t="n">
        <v>971</v>
      </c>
      <c r="F2011" s="10" t="n">
        <v>1709</v>
      </c>
      <c r="G2011" s="10" t="n">
        <v>117</v>
      </c>
      <c r="H2011" s="10" t="n">
        <v>10</v>
      </c>
      <c r="I2011" s="10" t="n">
        <v>919</v>
      </c>
      <c r="J2011" s="10" t="n">
        <v>68450</v>
      </c>
      <c r="K2011" s="11" t="n">
        <v>72764</v>
      </c>
      <c r="L2011" s="12" t="n">
        <f aca="false">IF(COUNT(F2011,G2011)=2,F2011+G2011,"")</f>
        <v>1826</v>
      </c>
      <c r="M2011" s="12" t="n">
        <f aca="false">IF(COUNT(E2011,H2011)=2,E2011+H2011,"")</f>
        <v>981</v>
      </c>
    </row>
    <row r="2012" customFormat="false" ht="15" hidden="false" customHeight="false" outlineLevel="0" collapsed="false">
      <c r="A2012" s="7" t="s">
        <v>3357</v>
      </c>
      <c r="B2012" s="7" t="s">
        <v>329</v>
      </c>
      <c r="C2012" s="8" t="s">
        <v>3389</v>
      </c>
      <c r="D2012" s="9" t="str">
        <f aca="false">A2012&amp;"|"&amp;B2012</f>
        <v>North Dakota|Grant County</v>
      </c>
      <c r="E2012" s="10" t="n">
        <v>650</v>
      </c>
      <c r="F2012" s="10" t="n">
        <v>1193</v>
      </c>
      <c r="G2012" s="10" t="n">
        <v>79</v>
      </c>
      <c r="H2012" s="10" t="n">
        <v>10</v>
      </c>
      <c r="I2012" s="10" t="n">
        <v>866</v>
      </c>
      <c r="J2012" s="10" t="n">
        <v>56750</v>
      </c>
      <c r="K2012" s="11" t="n">
        <v>2276</v>
      </c>
      <c r="L2012" s="12" t="n">
        <f aca="false">IF(COUNT(F2012,G2012)=2,F2012+G2012,"")</f>
        <v>1272</v>
      </c>
      <c r="M2012" s="12" t="n">
        <f aca="false">IF(COUNT(E2012,H2012)=2,E2012+H2012,"")</f>
        <v>660</v>
      </c>
    </row>
    <row r="2013" customFormat="false" ht="15" hidden="false" customHeight="false" outlineLevel="0" collapsed="false">
      <c r="A2013" s="7" t="s">
        <v>3357</v>
      </c>
      <c r="B2013" s="7" t="s">
        <v>3390</v>
      </c>
      <c r="C2013" s="8" t="s">
        <v>3391</v>
      </c>
      <c r="D2013" s="9" t="str">
        <f aca="false">A2013&amp;"|"&amp;B2013</f>
        <v>North Dakota|Griggs County</v>
      </c>
      <c r="E2013" s="10" t="n">
        <v>606</v>
      </c>
      <c r="F2013" s="10" t="n">
        <v>1203</v>
      </c>
      <c r="G2013" s="10" t="n">
        <v>77</v>
      </c>
      <c r="H2013" s="10" t="n">
        <v>10</v>
      </c>
      <c r="I2013" s="10" t="n">
        <v>868</v>
      </c>
      <c r="J2013" s="10" t="n">
        <v>64737</v>
      </c>
      <c r="K2013" s="11" t="n">
        <v>2340</v>
      </c>
      <c r="L2013" s="12" t="n">
        <f aca="false">IF(COUNT(F2013,G2013)=2,F2013+G2013,"")</f>
        <v>1280</v>
      </c>
      <c r="M2013" s="12" t="n">
        <f aca="false">IF(COUNT(E2013,H2013)=2,E2013+H2013,"")</f>
        <v>616</v>
      </c>
    </row>
    <row r="2014" customFormat="false" ht="15" hidden="false" customHeight="false" outlineLevel="0" collapsed="false">
      <c r="A2014" s="7" t="s">
        <v>3357</v>
      </c>
      <c r="B2014" s="7" t="s">
        <v>3392</v>
      </c>
      <c r="C2014" s="8" t="s">
        <v>3393</v>
      </c>
      <c r="D2014" s="9" t="str">
        <f aca="false">A2014&amp;"|"&amp;B2014</f>
        <v>North Dakota|Hettinger County</v>
      </c>
      <c r="E2014" s="10" t="n">
        <v>830</v>
      </c>
      <c r="F2014" s="10" t="n">
        <v>1292</v>
      </c>
      <c r="G2014" s="10" t="n">
        <v>100</v>
      </c>
      <c r="H2014" s="10" t="n">
        <v>10</v>
      </c>
      <c r="I2014" s="10" t="n">
        <v>930</v>
      </c>
      <c r="J2014" s="10" t="n">
        <v>70827</v>
      </c>
      <c r="K2014" s="11" t="n">
        <v>2453</v>
      </c>
      <c r="L2014" s="12" t="n">
        <f aca="false">IF(COUNT(F2014,G2014)=2,F2014+G2014,"")</f>
        <v>1392</v>
      </c>
      <c r="M2014" s="12" t="n">
        <f aca="false">IF(COUNT(E2014,H2014)=2,E2014+H2014,"")</f>
        <v>840</v>
      </c>
    </row>
    <row r="2015" customFormat="false" ht="15" hidden="false" customHeight="false" outlineLevel="0" collapsed="false">
      <c r="A2015" s="7" t="s">
        <v>3357</v>
      </c>
      <c r="B2015" s="7" t="s">
        <v>3394</v>
      </c>
      <c r="C2015" s="8" t="s">
        <v>3395</v>
      </c>
      <c r="D2015" s="9" t="str">
        <f aca="false">A2015&amp;"|"&amp;B2015</f>
        <v>North Dakota|Kidder County</v>
      </c>
      <c r="E2015" s="10" t="n">
        <v>847</v>
      </c>
      <c r="F2015" s="10" t="n">
        <v>1405</v>
      </c>
      <c r="G2015" s="10" t="n">
        <v>102</v>
      </c>
      <c r="H2015" s="10" t="n">
        <v>10</v>
      </c>
      <c r="I2015" s="10" t="n">
        <v>859</v>
      </c>
      <c r="J2015" s="10" t="n">
        <v>61850</v>
      </c>
      <c r="K2015" s="11" t="n">
        <v>2374</v>
      </c>
      <c r="L2015" s="12" t="n">
        <f aca="false">IF(COUNT(F2015,G2015)=2,F2015+G2015,"")</f>
        <v>1507</v>
      </c>
      <c r="M2015" s="12" t="n">
        <f aca="false">IF(COUNT(E2015,H2015)=2,E2015+H2015,"")</f>
        <v>857</v>
      </c>
    </row>
    <row r="2016" customFormat="false" ht="15" hidden="false" customHeight="false" outlineLevel="0" collapsed="false">
      <c r="A2016" s="7" t="s">
        <v>3357</v>
      </c>
      <c r="B2016" s="7" t="s">
        <v>3396</v>
      </c>
      <c r="C2016" s="8" t="s">
        <v>3397</v>
      </c>
      <c r="D2016" s="9" t="str">
        <f aca="false">A2016&amp;"|"&amp;B2016</f>
        <v>North Dakota|LaMoure County</v>
      </c>
      <c r="E2016" s="10" t="n">
        <v>607</v>
      </c>
      <c r="F2016" s="10" t="n">
        <v>1288</v>
      </c>
      <c r="G2016" s="10" t="n">
        <v>77</v>
      </c>
      <c r="H2016" s="10" t="n">
        <v>10</v>
      </c>
      <c r="I2016" s="10" t="n">
        <v>859</v>
      </c>
      <c r="J2016" s="10" t="n">
        <v>70263</v>
      </c>
      <c r="K2016" s="11" t="n">
        <v>4107</v>
      </c>
      <c r="L2016" s="12" t="n">
        <f aca="false">IF(COUNT(F2016,G2016)=2,F2016+G2016,"")</f>
        <v>1365</v>
      </c>
      <c r="M2016" s="12" t="n">
        <f aca="false">IF(COUNT(E2016,H2016)=2,E2016+H2016,"")</f>
        <v>617</v>
      </c>
    </row>
    <row r="2017" customFormat="false" ht="15" hidden="false" customHeight="false" outlineLevel="0" collapsed="false">
      <c r="A2017" s="7" t="s">
        <v>3357</v>
      </c>
      <c r="B2017" s="7" t="s">
        <v>354</v>
      </c>
      <c r="C2017" s="8" t="s">
        <v>3398</v>
      </c>
      <c r="D2017" s="9" t="str">
        <f aca="false">A2017&amp;"|"&amp;B2017</f>
        <v>North Dakota|Logan County</v>
      </c>
      <c r="E2017" s="10" t="n">
        <v>847</v>
      </c>
      <c r="F2017" s="10" t="n">
        <v>1276</v>
      </c>
      <c r="G2017" s="10" t="n">
        <v>102</v>
      </c>
      <c r="H2017" s="10" t="n">
        <v>10</v>
      </c>
      <c r="I2017" s="10" t="n">
        <v>919</v>
      </c>
      <c r="J2017" s="10" t="n">
        <v>61339</v>
      </c>
      <c r="K2017" s="11" t="n">
        <v>1848</v>
      </c>
      <c r="L2017" s="12" t="n">
        <f aca="false">IF(COUNT(F2017,G2017)=2,F2017+G2017,"")</f>
        <v>1378</v>
      </c>
      <c r="M2017" s="12" t="n">
        <f aca="false">IF(COUNT(E2017,H2017)=2,E2017+H2017,"")</f>
        <v>857</v>
      </c>
    </row>
    <row r="2018" customFormat="false" ht="15" hidden="false" customHeight="false" outlineLevel="0" collapsed="false">
      <c r="A2018" s="7" t="s">
        <v>3357</v>
      </c>
      <c r="B2018" s="7" t="s">
        <v>1246</v>
      </c>
      <c r="C2018" s="8" t="s">
        <v>3399</v>
      </c>
      <c r="D2018" s="9" t="str">
        <f aca="false">A2018&amp;"|"&amp;B2018</f>
        <v>North Dakota|McHenry County</v>
      </c>
      <c r="E2018" s="10" t="n">
        <v>737</v>
      </c>
      <c r="F2018" s="10" t="n">
        <v>1419</v>
      </c>
      <c r="G2018" s="10" t="n">
        <v>89</v>
      </c>
      <c r="H2018" s="10" t="n">
        <v>10</v>
      </c>
      <c r="I2018" s="10" t="n">
        <v>922</v>
      </c>
      <c r="J2018" s="10" t="n">
        <v>80614</v>
      </c>
      <c r="K2018" s="11" t="n">
        <v>5264</v>
      </c>
      <c r="L2018" s="12" t="n">
        <f aca="false">IF(COUNT(F2018,G2018)=2,F2018+G2018,"")</f>
        <v>1508</v>
      </c>
      <c r="M2018" s="12" t="n">
        <f aca="false">IF(COUNT(E2018,H2018)=2,E2018+H2018,"")</f>
        <v>747</v>
      </c>
    </row>
    <row r="2019" customFormat="false" ht="15" hidden="false" customHeight="false" outlineLevel="0" collapsed="false">
      <c r="A2019" s="7" t="s">
        <v>3357</v>
      </c>
      <c r="B2019" s="7" t="s">
        <v>958</v>
      </c>
      <c r="C2019" s="8" t="s">
        <v>3400</v>
      </c>
      <c r="D2019" s="9" t="str">
        <f aca="false">A2019&amp;"|"&amp;B2019</f>
        <v>North Dakota|McIntosh County</v>
      </c>
      <c r="E2019" s="10" t="n">
        <v>600</v>
      </c>
      <c r="F2019" s="10" t="n">
        <v>1125</v>
      </c>
      <c r="G2019" s="10" t="n">
        <v>77</v>
      </c>
      <c r="H2019" s="10" t="n">
        <v>10</v>
      </c>
      <c r="I2019" s="10" t="n">
        <v>864</v>
      </c>
      <c r="J2019" s="10" t="n">
        <v>64236</v>
      </c>
      <c r="K2019" s="11" t="n">
        <v>2512</v>
      </c>
      <c r="L2019" s="12" t="n">
        <f aca="false">IF(COUNT(F2019,G2019)=2,F2019+G2019,"")</f>
        <v>1202</v>
      </c>
      <c r="M2019" s="12" t="n">
        <f aca="false">IF(COUNT(E2019,H2019)=2,E2019+H2019,"")</f>
        <v>610</v>
      </c>
    </row>
    <row r="2020" customFormat="false" ht="15" hidden="false" customHeight="false" outlineLevel="0" collapsed="false">
      <c r="A2020" s="7" t="s">
        <v>3357</v>
      </c>
      <c r="B2020" s="7" t="s">
        <v>3401</v>
      </c>
      <c r="C2020" s="8" t="s">
        <v>3402</v>
      </c>
      <c r="D2020" s="9" t="str">
        <f aca="false">A2020&amp;"|"&amp;B2020</f>
        <v>North Dakota|McKenzie County</v>
      </c>
      <c r="E2020" s="10" t="n">
        <v>1153</v>
      </c>
      <c r="F2020" s="10" t="n">
        <v>2219</v>
      </c>
      <c r="G2020" s="10" t="n">
        <v>139</v>
      </c>
      <c r="H2020" s="10" t="n">
        <v>10</v>
      </c>
      <c r="I2020" s="10" t="n">
        <v>1039</v>
      </c>
      <c r="J2020" s="10" t="n">
        <v>88289</v>
      </c>
      <c r="K2020" s="11" t="n">
        <v>14280</v>
      </c>
      <c r="L2020" s="12" t="n">
        <f aca="false">IF(COUNT(F2020,G2020)=2,F2020+G2020,"")</f>
        <v>2358</v>
      </c>
      <c r="M2020" s="12" t="n">
        <f aca="false">IF(COUNT(E2020,H2020)=2,E2020+H2020,"")</f>
        <v>1163</v>
      </c>
    </row>
    <row r="2021" customFormat="false" ht="15" hidden="false" customHeight="false" outlineLevel="0" collapsed="false">
      <c r="A2021" s="7" t="s">
        <v>3357</v>
      </c>
      <c r="B2021" s="7" t="s">
        <v>1248</v>
      </c>
      <c r="C2021" s="8" t="s">
        <v>3403</v>
      </c>
      <c r="D2021" s="9" t="str">
        <f aca="false">A2021&amp;"|"&amp;B2021</f>
        <v>North Dakota|McLean County</v>
      </c>
      <c r="E2021" s="10" t="n">
        <v>768</v>
      </c>
      <c r="F2021" s="10" t="n">
        <v>1566</v>
      </c>
      <c r="G2021" s="10" t="n">
        <v>93</v>
      </c>
      <c r="H2021" s="10" t="n">
        <v>10</v>
      </c>
      <c r="I2021" s="10" t="n">
        <v>932</v>
      </c>
      <c r="J2021" s="10" t="n">
        <v>81847</v>
      </c>
      <c r="K2021" s="11" t="n">
        <v>9807</v>
      </c>
      <c r="L2021" s="12" t="n">
        <f aca="false">IF(COUNT(F2021,G2021)=2,F2021+G2021,"")</f>
        <v>1659</v>
      </c>
      <c r="M2021" s="12" t="n">
        <f aca="false">IF(COUNT(E2021,H2021)=2,E2021+H2021,"")</f>
        <v>778</v>
      </c>
    </row>
    <row r="2022" customFormat="false" ht="15" hidden="false" customHeight="false" outlineLevel="0" collapsed="false">
      <c r="A2022" s="7" t="s">
        <v>3357</v>
      </c>
      <c r="B2022" s="7" t="s">
        <v>1252</v>
      </c>
      <c r="C2022" s="8" t="s">
        <v>3404</v>
      </c>
      <c r="D2022" s="9" t="str">
        <f aca="false">A2022&amp;"|"&amp;B2022</f>
        <v>North Dakota|Mercer County</v>
      </c>
      <c r="E2022" s="10" t="n">
        <v>1043</v>
      </c>
      <c r="F2022" s="10" t="n">
        <v>1686</v>
      </c>
      <c r="G2022" s="10" t="n">
        <v>126</v>
      </c>
      <c r="H2022" s="10" t="n">
        <v>10</v>
      </c>
      <c r="I2022" s="10" t="n">
        <v>969</v>
      </c>
      <c r="J2022" s="10" t="n">
        <v>79405</v>
      </c>
      <c r="K2022" s="11" t="n">
        <v>8341</v>
      </c>
      <c r="L2022" s="12" t="n">
        <f aca="false">IF(COUNT(F2022,G2022)=2,F2022+G2022,"")</f>
        <v>1812</v>
      </c>
      <c r="M2022" s="12" t="n">
        <f aca="false">IF(COUNT(E2022,H2022)=2,E2022+H2022,"")</f>
        <v>1053</v>
      </c>
    </row>
    <row r="2023" customFormat="false" ht="15" hidden="false" customHeight="false" outlineLevel="0" collapsed="false">
      <c r="A2023" s="7" t="s">
        <v>3357</v>
      </c>
      <c r="B2023" s="7" t="s">
        <v>1686</v>
      </c>
      <c r="C2023" s="8" t="s">
        <v>3405</v>
      </c>
      <c r="D2023" s="9" t="str">
        <f aca="false">A2023&amp;"|"&amp;B2023</f>
        <v>North Dakota|Morton County</v>
      </c>
      <c r="E2023" s="10" t="n">
        <v>1036</v>
      </c>
      <c r="F2023" s="10" t="n">
        <v>1666</v>
      </c>
      <c r="G2023" s="10" t="n">
        <v>125</v>
      </c>
      <c r="H2023" s="10" t="n">
        <v>10</v>
      </c>
      <c r="I2023" s="10" t="n">
        <v>967</v>
      </c>
      <c r="J2023" s="10" t="n">
        <v>79483</v>
      </c>
      <c r="K2023" s="11" t="n">
        <v>33479</v>
      </c>
      <c r="L2023" s="12" t="n">
        <f aca="false">IF(COUNT(F2023,G2023)=2,F2023+G2023,"")</f>
        <v>1791</v>
      </c>
      <c r="M2023" s="12" t="n">
        <f aca="false">IF(COUNT(E2023,H2023)=2,E2023+H2023,"")</f>
        <v>1046</v>
      </c>
    </row>
    <row r="2024" customFormat="false" ht="15" hidden="false" customHeight="false" outlineLevel="0" collapsed="false">
      <c r="A2024" s="7" t="s">
        <v>3357</v>
      </c>
      <c r="B2024" s="7" t="s">
        <v>3406</v>
      </c>
      <c r="C2024" s="8" t="s">
        <v>3407</v>
      </c>
      <c r="D2024" s="9" t="str">
        <f aca="false">A2024&amp;"|"&amp;B2024</f>
        <v>North Dakota|Mountrail County</v>
      </c>
      <c r="E2024" s="10" t="n">
        <v>864</v>
      </c>
      <c r="F2024" s="10" t="n">
        <v>1570</v>
      </c>
      <c r="G2024" s="10" t="n">
        <v>104</v>
      </c>
      <c r="H2024" s="10" t="n">
        <v>10</v>
      </c>
      <c r="I2024" s="10" t="n">
        <v>937</v>
      </c>
      <c r="J2024" s="10" t="n">
        <v>81292</v>
      </c>
      <c r="K2024" s="11" t="n">
        <v>9567</v>
      </c>
      <c r="L2024" s="12" t="n">
        <f aca="false">IF(COUNT(F2024,G2024)=2,F2024+G2024,"")</f>
        <v>1674</v>
      </c>
      <c r="M2024" s="12" t="n">
        <f aca="false">IF(COUNT(E2024,H2024)=2,E2024+H2024,"")</f>
        <v>874</v>
      </c>
    </row>
    <row r="2025" customFormat="false" ht="15" hidden="false" customHeight="false" outlineLevel="0" collapsed="false">
      <c r="A2025" s="7" t="s">
        <v>3357</v>
      </c>
      <c r="B2025" s="7" t="s">
        <v>1891</v>
      </c>
      <c r="C2025" s="8" t="s">
        <v>3408</v>
      </c>
      <c r="D2025" s="9" t="str">
        <f aca="false">A2025&amp;"|"&amp;B2025</f>
        <v>North Dakota|Nelson County</v>
      </c>
      <c r="E2025" s="10" t="n">
        <v>593</v>
      </c>
      <c r="F2025" s="10" t="n">
        <v>1280</v>
      </c>
      <c r="G2025" s="10" t="n">
        <v>77</v>
      </c>
      <c r="H2025" s="10" t="n">
        <v>10</v>
      </c>
      <c r="I2025" s="10" t="n">
        <v>863</v>
      </c>
      <c r="J2025" s="10" t="n">
        <v>68051</v>
      </c>
      <c r="K2025" s="11" t="n">
        <v>3015</v>
      </c>
      <c r="L2025" s="12" t="n">
        <f aca="false">IF(COUNT(F2025,G2025)=2,F2025+G2025,"")</f>
        <v>1357</v>
      </c>
      <c r="M2025" s="12" t="n">
        <f aca="false">IF(COUNT(E2025,H2025)=2,E2025+H2025,"")</f>
        <v>603</v>
      </c>
    </row>
    <row r="2026" customFormat="false" ht="15" hidden="false" customHeight="false" outlineLevel="0" collapsed="false">
      <c r="A2026" s="7" t="s">
        <v>3357</v>
      </c>
      <c r="B2026" s="7" t="s">
        <v>3409</v>
      </c>
      <c r="C2026" s="8" t="s">
        <v>3410</v>
      </c>
      <c r="D2026" s="9" t="str">
        <f aca="false">A2026&amp;"|"&amp;B2026</f>
        <v>North Dakota|Oliver County</v>
      </c>
      <c r="E2026" s="10" t="n">
        <v>725</v>
      </c>
      <c r="F2026" s="10" t="n">
        <v>1689</v>
      </c>
      <c r="G2026" s="10" t="n">
        <v>88</v>
      </c>
      <c r="H2026" s="10" t="n">
        <v>10</v>
      </c>
      <c r="I2026" s="10" t="n">
        <v>864</v>
      </c>
      <c r="J2026" s="10" t="n">
        <v>76953</v>
      </c>
      <c r="K2026" s="11" t="n">
        <v>1821</v>
      </c>
      <c r="L2026" s="12" t="n">
        <f aca="false">IF(COUNT(F2026,G2026)=2,F2026+G2026,"")</f>
        <v>1777</v>
      </c>
      <c r="M2026" s="12" t="n">
        <f aca="false">IF(COUNT(E2026,H2026)=2,E2026+H2026,"")</f>
        <v>735</v>
      </c>
    </row>
    <row r="2027" customFormat="false" ht="15" hidden="false" customHeight="false" outlineLevel="0" collapsed="false">
      <c r="A2027" s="7" t="s">
        <v>3357</v>
      </c>
      <c r="B2027" s="7" t="s">
        <v>3411</v>
      </c>
      <c r="C2027" s="8" t="s">
        <v>3412</v>
      </c>
      <c r="D2027" s="9" t="str">
        <f aca="false">A2027&amp;"|"&amp;B2027</f>
        <v>North Dakota|Pembina County</v>
      </c>
      <c r="E2027" s="10" t="n">
        <v>692</v>
      </c>
      <c r="F2027" s="10" t="n">
        <v>1157</v>
      </c>
      <c r="G2027" s="10" t="n">
        <v>84</v>
      </c>
      <c r="H2027" s="10" t="n">
        <v>10</v>
      </c>
      <c r="I2027" s="10" t="n">
        <v>883</v>
      </c>
      <c r="J2027" s="10" t="n">
        <v>66884</v>
      </c>
      <c r="K2027" s="11" t="n">
        <v>6787</v>
      </c>
      <c r="L2027" s="12" t="n">
        <f aca="false">IF(COUNT(F2027,G2027)=2,F2027+G2027,"")</f>
        <v>1241</v>
      </c>
      <c r="M2027" s="12" t="n">
        <f aca="false">IF(COUNT(E2027,H2027)=2,E2027+H2027,"")</f>
        <v>702</v>
      </c>
    </row>
    <row r="2028" customFormat="false" ht="15" hidden="false" customHeight="false" outlineLevel="0" collapsed="false">
      <c r="A2028" s="7" t="s">
        <v>3357</v>
      </c>
      <c r="B2028" s="7" t="s">
        <v>982</v>
      </c>
      <c r="C2028" s="8" t="s">
        <v>3413</v>
      </c>
      <c r="D2028" s="9" t="str">
        <f aca="false">A2028&amp;"|"&amp;B2028</f>
        <v>North Dakota|Pierce County</v>
      </c>
      <c r="E2028" s="10" t="n">
        <v>807</v>
      </c>
      <c r="F2028" s="10" t="n">
        <v>1285</v>
      </c>
      <c r="G2028" s="10" t="n">
        <v>98</v>
      </c>
      <c r="H2028" s="10" t="n">
        <v>10</v>
      </c>
      <c r="I2028" s="10" t="n">
        <v>908</v>
      </c>
      <c r="J2028" s="10" t="n">
        <v>63214</v>
      </c>
      <c r="K2028" s="11" t="n">
        <v>3961</v>
      </c>
      <c r="L2028" s="12" t="n">
        <f aca="false">IF(COUNT(F2028,G2028)=2,F2028+G2028,"")</f>
        <v>1383</v>
      </c>
      <c r="M2028" s="12" t="n">
        <f aca="false">IF(COUNT(E2028,H2028)=2,E2028+H2028,"")</f>
        <v>817</v>
      </c>
    </row>
    <row r="2029" customFormat="false" ht="15" hidden="false" customHeight="false" outlineLevel="0" collapsed="false">
      <c r="A2029" s="7" t="s">
        <v>3357</v>
      </c>
      <c r="B2029" s="7" t="s">
        <v>2409</v>
      </c>
      <c r="C2029" s="8" t="s">
        <v>3414</v>
      </c>
      <c r="D2029" s="9" t="str">
        <f aca="false">A2029&amp;"|"&amp;B2029</f>
        <v>North Dakota|Ramsey County</v>
      </c>
      <c r="E2029" s="10" t="n">
        <v>687</v>
      </c>
      <c r="F2029" s="10" t="n">
        <v>1442</v>
      </c>
      <c r="G2029" s="10" t="n">
        <v>83</v>
      </c>
      <c r="H2029" s="10" t="n">
        <v>10</v>
      </c>
      <c r="I2029" s="10" t="n">
        <v>871</v>
      </c>
      <c r="J2029" s="10" t="n">
        <v>61319</v>
      </c>
      <c r="K2029" s="11" t="n">
        <v>11563</v>
      </c>
      <c r="L2029" s="12" t="n">
        <f aca="false">IF(COUNT(F2029,G2029)=2,F2029+G2029,"")</f>
        <v>1525</v>
      </c>
      <c r="M2029" s="12" t="n">
        <f aca="false">IF(COUNT(E2029,H2029)=2,E2029+H2029,"")</f>
        <v>697</v>
      </c>
    </row>
    <row r="2030" customFormat="false" ht="15" hidden="false" customHeight="false" outlineLevel="0" collapsed="false">
      <c r="A2030" s="7" t="s">
        <v>3357</v>
      </c>
      <c r="B2030" s="7" t="s">
        <v>3415</v>
      </c>
      <c r="C2030" s="8" t="s">
        <v>3416</v>
      </c>
      <c r="D2030" s="9" t="str">
        <f aca="false">A2030&amp;"|"&amp;B2030</f>
        <v>North Dakota|Ransom County</v>
      </c>
      <c r="E2030" s="10" t="n">
        <v>710</v>
      </c>
      <c r="F2030" s="10" t="n">
        <v>1454</v>
      </c>
      <c r="G2030" s="10" t="n">
        <v>86</v>
      </c>
      <c r="H2030" s="10" t="n">
        <v>10</v>
      </c>
      <c r="I2030" s="10" t="n">
        <v>961</v>
      </c>
      <c r="J2030" s="10" t="n">
        <v>74521</v>
      </c>
      <c r="K2030" s="11" t="n">
        <v>5662</v>
      </c>
      <c r="L2030" s="12" t="n">
        <f aca="false">IF(COUNT(F2030,G2030)=2,F2030+G2030,"")</f>
        <v>1540</v>
      </c>
      <c r="M2030" s="12" t="n">
        <f aca="false">IF(COUNT(E2030,H2030)=2,E2030+H2030,"")</f>
        <v>720</v>
      </c>
    </row>
    <row r="2031" customFormat="false" ht="15" hidden="false" customHeight="false" outlineLevel="0" collapsed="false">
      <c r="A2031" s="7" t="s">
        <v>3357</v>
      </c>
      <c r="B2031" s="7" t="s">
        <v>2415</v>
      </c>
      <c r="C2031" s="8" t="s">
        <v>3417</v>
      </c>
      <c r="D2031" s="9" t="str">
        <f aca="false">A2031&amp;"|"&amp;B2031</f>
        <v>North Dakota|Renville County</v>
      </c>
      <c r="E2031" s="10" t="n">
        <v>846</v>
      </c>
      <c r="F2031" s="10" t="n">
        <v>1509</v>
      </c>
      <c r="G2031" s="10" t="n">
        <v>102</v>
      </c>
      <c r="H2031" s="10" t="n">
        <v>10</v>
      </c>
      <c r="I2031" s="10" t="n">
        <v>951</v>
      </c>
      <c r="J2031" s="10" t="n">
        <v>76311</v>
      </c>
      <c r="K2031" s="11" t="n">
        <v>2277</v>
      </c>
      <c r="L2031" s="12" t="n">
        <f aca="false">IF(COUNT(F2031,G2031)=2,F2031+G2031,"")</f>
        <v>1611</v>
      </c>
      <c r="M2031" s="12" t="n">
        <f aca="false">IF(COUNT(E2031,H2031)=2,E2031+H2031,"")</f>
        <v>856</v>
      </c>
    </row>
    <row r="2032" customFormat="false" ht="15" hidden="false" customHeight="false" outlineLevel="0" collapsed="false">
      <c r="A2032" s="7" t="s">
        <v>3357</v>
      </c>
      <c r="B2032" s="7" t="s">
        <v>1271</v>
      </c>
      <c r="C2032" s="8" t="s">
        <v>3418</v>
      </c>
      <c r="D2032" s="9" t="str">
        <f aca="false">A2032&amp;"|"&amp;B2032</f>
        <v>North Dakota|Richland County</v>
      </c>
      <c r="E2032" s="10" t="n">
        <v>751</v>
      </c>
      <c r="F2032" s="10" t="n">
        <v>1471</v>
      </c>
      <c r="G2032" s="10" t="n">
        <v>91</v>
      </c>
      <c r="H2032" s="10" t="n">
        <v>10</v>
      </c>
      <c r="I2032" s="10" t="n">
        <v>901</v>
      </c>
      <c r="J2032" s="10" t="n">
        <v>72524</v>
      </c>
      <c r="K2032" s="11" t="n">
        <v>16550</v>
      </c>
      <c r="L2032" s="12" t="n">
        <f aca="false">IF(COUNT(F2032,G2032)=2,F2032+G2032,"")</f>
        <v>1562</v>
      </c>
      <c r="M2032" s="12" t="n">
        <f aca="false">IF(COUNT(E2032,H2032)=2,E2032+H2032,"")</f>
        <v>761</v>
      </c>
    </row>
    <row r="2033" customFormat="false" ht="15" hidden="false" customHeight="false" outlineLevel="0" collapsed="false">
      <c r="A2033" s="7" t="s">
        <v>3357</v>
      </c>
      <c r="B2033" s="7" t="s">
        <v>3419</v>
      </c>
      <c r="C2033" s="8" t="s">
        <v>3420</v>
      </c>
      <c r="D2033" s="9" t="str">
        <f aca="false">A2033&amp;"|"&amp;B2033</f>
        <v>North Dakota|Rolette County</v>
      </c>
      <c r="E2033" s="10" t="n">
        <v>479</v>
      </c>
      <c r="F2033" s="10" t="n">
        <v>1272</v>
      </c>
      <c r="G2033" s="10" t="n">
        <v>77</v>
      </c>
      <c r="H2033" s="10" t="n">
        <v>10</v>
      </c>
      <c r="I2033" s="10" t="n">
        <v>854</v>
      </c>
      <c r="J2033" s="10" t="n">
        <v>57355</v>
      </c>
      <c r="K2033" s="11" t="n">
        <v>12065</v>
      </c>
      <c r="L2033" s="12" t="n">
        <f aca="false">IF(COUNT(F2033,G2033)=2,F2033+G2033,"")</f>
        <v>1349</v>
      </c>
      <c r="M2033" s="12" t="n">
        <f aca="false">IF(COUNT(E2033,H2033)=2,E2033+H2033,"")</f>
        <v>489</v>
      </c>
    </row>
    <row r="2034" customFormat="false" ht="15" hidden="false" customHeight="false" outlineLevel="0" collapsed="false">
      <c r="A2034" s="7" t="s">
        <v>3357</v>
      </c>
      <c r="B2034" s="7" t="s">
        <v>3421</v>
      </c>
      <c r="C2034" s="8" t="s">
        <v>3422</v>
      </c>
      <c r="D2034" s="9" t="str">
        <f aca="false">A2034&amp;"|"&amp;B2034</f>
        <v>North Dakota|Sargent County</v>
      </c>
      <c r="E2034" s="10" t="n">
        <v>835</v>
      </c>
      <c r="F2034" s="10" t="n">
        <v>1351</v>
      </c>
      <c r="G2034" s="10" t="n">
        <v>101</v>
      </c>
      <c r="H2034" s="10" t="n">
        <v>10</v>
      </c>
      <c r="I2034" s="10" t="n">
        <v>956</v>
      </c>
      <c r="J2034" s="10" t="n">
        <v>77697</v>
      </c>
      <c r="K2034" s="11" t="n">
        <v>3822</v>
      </c>
      <c r="L2034" s="12" t="n">
        <f aca="false">IF(COUNT(F2034,G2034)=2,F2034+G2034,"")</f>
        <v>1452</v>
      </c>
      <c r="M2034" s="12" t="n">
        <f aca="false">IF(COUNT(E2034,H2034)=2,E2034+H2034,"")</f>
        <v>845</v>
      </c>
    </row>
    <row r="2035" customFormat="false" ht="15" hidden="false" customHeight="false" outlineLevel="0" collapsed="false">
      <c r="A2035" s="7" t="s">
        <v>3357</v>
      </c>
      <c r="B2035" s="7" t="s">
        <v>1730</v>
      </c>
      <c r="C2035" s="8" t="s">
        <v>3423</v>
      </c>
      <c r="D2035" s="9" t="str">
        <f aca="false">A2035&amp;"|"&amp;B2035</f>
        <v>North Dakota|Sheridan County</v>
      </c>
      <c r="E2035" s="10" t="n">
        <v>373</v>
      </c>
      <c r="F2035" s="10" t="n">
        <v>1227</v>
      </c>
      <c r="G2035" s="10" t="n">
        <v>77</v>
      </c>
      <c r="H2035" s="10" t="n">
        <v>10</v>
      </c>
      <c r="I2035" s="10" t="n">
        <v>869</v>
      </c>
      <c r="J2035" s="10" t="n">
        <v>67361</v>
      </c>
      <c r="K2035" s="11" t="n">
        <v>1327</v>
      </c>
      <c r="L2035" s="12" t="n">
        <f aca="false">IF(COUNT(F2035,G2035)=2,F2035+G2035,"")</f>
        <v>1304</v>
      </c>
      <c r="M2035" s="12" t="n">
        <f aca="false">IF(COUNT(E2035,H2035)=2,E2035+H2035,"")</f>
        <v>383</v>
      </c>
    </row>
    <row r="2036" customFormat="false" ht="15" hidden="false" customHeight="false" outlineLevel="0" collapsed="false">
      <c r="A2036" s="7" t="s">
        <v>3357</v>
      </c>
      <c r="B2036" s="7" t="s">
        <v>1564</v>
      </c>
      <c r="C2036" s="8" t="s">
        <v>3424</v>
      </c>
      <c r="D2036" s="9" t="str">
        <f aca="false">A2036&amp;"|"&amp;B2036</f>
        <v>North Dakota|Sioux County</v>
      </c>
      <c r="E2036" s="10" t="n">
        <v>466</v>
      </c>
      <c r="F2036" s="10" t="n">
        <v>1344</v>
      </c>
      <c r="G2036" s="10" t="n">
        <v>77</v>
      </c>
      <c r="H2036" s="10" t="n">
        <v>10</v>
      </c>
      <c r="I2036" s="10" t="n">
        <v>851</v>
      </c>
      <c r="J2036" s="10" t="n">
        <v>41676</v>
      </c>
      <c r="K2036" s="11" t="n">
        <v>3789</v>
      </c>
      <c r="L2036" s="12" t="n">
        <f aca="false">IF(COUNT(F2036,G2036)=2,F2036+G2036,"")</f>
        <v>1421</v>
      </c>
      <c r="M2036" s="12" t="n">
        <f aca="false">IF(COUNT(E2036,H2036)=2,E2036+H2036,"")</f>
        <v>476</v>
      </c>
    </row>
    <row r="2037" customFormat="false" ht="15" hidden="false" customHeight="false" outlineLevel="0" collapsed="false">
      <c r="A2037" s="7" t="s">
        <v>3357</v>
      </c>
      <c r="B2037" s="7" t="s">
        <v>3425</v>
      </c>
      <c r="C2037" s="8" t="s">
        <v>3426</v>
      </c>
      <c r="D2037" s="9" t="str">
        <f aca="false">A2037&amp;"|"&amp;B2037</f>
        <v>North Dakota|Slope County</v>
      </c>
      <c r="E2037" s="10" t="n">
        <v>719</v>
      </c>
      <c r="F2037" s="10" t="n">
        <v>1813</v>
      </c>
      <c r="G2037" s="10" t="n">
        <v>87</v>
      </c>
      <c r="H2037" s="10" t="n">
        <v>10</v>
      </c>
      <c r="I2037" s="10" t="n">
        <v>886</v>
      </c>
      <c r="J2037" s="10" t="n">
        <v>62500</v>
      </c>
      <c r="K2037" s="11" t="n">
        <v>795</v>
      </c>
      <c r="L2037" s="12" t="n">
        <f aca="false">IF(COUNT(F2037,G2037)=2,F2037+G2037,"")</f>
        <v>1900</v>
      </c>
      <c r="M2037" s="12" t="n">
        <f aca="false">IF(COUNT(E2037,H2037)=2,E2037+H2037,"")</f>
        <v>729</v>
      </c>
    </row>
    <row r="2038" customFormat="false" ht="15" hidden="false" customHeight="false" outlineLevel="0" collapsed="false">
      <c r="A2038" s="7" t="s">
        <v>3357</v>
      </c>
      <c r="B2038" s="7" t="s">
        <v>1283</v>
      </c>
      <c r="C2038" s="8" t="s">
        <v>3427</v>
      </c>
      <c r="D2038" s="9" t="str">
        <f aca="false">A2038&amp;"|"&amp;B2038</f>
        <v>North Dakota|Stark County</v>
      </c>
      <c r="E2038" s="10" t="n">
        <v>966</v>
      </c>
      <c r="F2038" s="10" t="n">
        <v>1842</v>
      </c>
      <c r="G2038" s="10" t="n">
        <v>117</v>
      </c>
      <c r="H2038" s="10" t="n">
        <v>10</v>
      </c>
      <c r="I2038" s="10" t="n">
        <v>951</v>
      </c>
      <c r="J2038" s="10" t="n">
        <v>80744</v>
      </c>
      <c r="K2038" s="11" t="n">
        <v>33116</v>
      </c>
      <c r="L2038" s="12" t="n">
        <f aca="false">IF(COUNT(F2038,G2038)=2,F2038+G2038,"")</f>
        <v>1959</v>
      </c>
      <c r="M2038" s="12" t="n">
        <f aca="false">IF(COUNT(E2038,H2038)=2,E2038+H2038,"")</f>
        <v>976</v>
      </c>
    </row>
    <row r="2039" customFormat="false" ht="15" hidden="false" customHeight="false" outlineLevel="0" collapsed="false">
      <c r="A2039" s="7" t="s">
        <v>3357</v>
      </c>
      <c r="B2039" s="7" t="s">
        <v>2431</v>
      </c>
      <c r="C2039" s="8" t="s">
        <v>3428</v>
      </c>
      <c r="D2039" s="9" t="str">
        <f aca="false">A2039&amp;"|"&amp;B2039</f>
        <v>North Dakota|Steele County</v>
      </c>
      <c r="E2039" s="10" t="n">
        <v>630</v>
      </c>
      <c r="F2039" s="10" t="n">
        <v>1413</v>
      </c>
      <c r="G2039" s="10" t="n">
        <v>77</v>
      </c>
      <c r="H2039" s="10" t="n">
        <v>10</v>
      </c>
      <c r="I2039" s="10" t="n">
        <v>880</v>
      </c>
      <c r="J2039" s="10" t="n">
        <v>80313</v>
      </c>
      <c r="K2039" s="11" t="n">
        <v>1731</v>
      </c>
      <c r="L2039" s="12" t="n">
        <f aca="false">IF(COUNT(F2039,G2039)=2,F2039+G2039,"")</f>
        <v>1490</v>
      </c>
      <c r="M2039" s="12" t="n">
        <f aca="false">IF(COUNT(E2039,H2039)=2,E2039+H2039,"")</f>
        <v>640</v>
      </c>
    </row>
    <row r="2040" customFormat="false" ht="15" hidden="false" customHeight="false" outlineLevel="0" collapsed="false">
      <c r="A2040" s="7" t="s">
        <v>3357</v>
      </c>
      <c r="B2040" s="7" t="s">
        <v>3429</v>
      </c>
      <c r="C2040" s="8" t="s">
        <v>3430</v>
      </c>
      <c r="D2040" s="9" t="str">
        <f aca="false">A2040&amp;"|"&amp;B2040</f>
        <v>North Dakota|Stutsman County</v>
      </c>
      <c r="E2040" s="10" t="n">
        <v>742</v>
      </c>
      <c r="F2040" s="10" t="n">
        <v>1550</v>
      </c>
      <c r="G2040" s="10" t="n">
        <v>90</v>
      </c>
      <c r="H2040" s="10" t="n">
        <v>10</v>
      </c>
      <c r="I2040" s="10" t="n">
        <v>894</v>
      </c>
      <c r="J2040" s="10" t="n">
        <v>60172</v>
      </c>
      <c r="K2040" s="11" t="n">
        <v>21525</v>
      </c>
      <c r="L2040" s="12" t="n">
        <f aca="false">IF(COUNT(F2040,G2040)=2,F2040+G2040,"")</f>
        <v>1640</v>
      </c>
      <c r="M2040" s="12" t="n">
        <f aca="false">IF(COUNT(E2040,H2040)=2,E2040+H2040,"")</f>
        <v>752</v>
      </c>
    </row>
    <row r="2041" customFormat="false" ht="15" hidden="false" customHeight="false" outlineLevel="0" collapsed="false">
      <c r="A2041" s="7" t="s">
        <v>3357</v>
      </c>
      <c r="B2041" s="7" t="s">
        <v>3431</v>
      </c>
      <c r="C2041" s="8" t="s">
        <v>3432</v>
      </c>
      <c r="D2041" s="9" t="str">
        <f aca="false">A2041&amp;"|"&amp;B2041</f>
        <v>North Dakota|Towner County</v>
      </c>
      <c r="E2041" s="10" t="n">
        <v>719</v>
      </c>
      <c r="F2041" s="10" t="n">
        <v>1201</v>
      </c>
      <c r="G2041" s="10" t="n">
        <v>87</v>
      </c>
      <c r="H2041" s="10" t="n">
        <v>10</v>
      </c>
      <c r="I2041" s="10" t="n">
        <v>870</v>
      </c>
      <c r="J2041" s="10" t="n">
        <v>63017</v>
      </c>
      <c r="K2041" s="11" t="n">
        <v>2113</v>
      </c>
      <c r="L2041" s="12" t="n">
        <f aca="false">IF(COUNT(F2041,G2041)=2,F2041+G2041,"")</f>
        <v>1288</v>
      </c>
      <c r="M2041" s="12" t="n">
        <f aca="false">IF(COUNT(E2041,H2041)=2,E2041+H2041,"")</f>
        <v>729</v>
      </c>
    </row>
    <row r="2042" customFormat="false" ht="15" hidden="false" customHeight="false" outlineLevel="0" collapsed="false">
      <c r="A2042" s="7" t="s">
        <v>3357</v>
      </c>
      <c r="B2042" s="7" t="s">
        <v>3433</v>
      </c>
      <c r="C2042" s="8" t="s">
        <v>3434</v>
      </c>
      <c r="D2042" s="9" t="str">
        <f aca="false">A2042&amp;"|"&amp;B2042</f>
        <v>North Dakota|Traill County</v>
      </c>
      <c r="E2042" s="10" t="n">
        <v>758</v>
      </c>
      <c r="F2042" s="10" t="n">
        <v>1548</v>
      </c>
      <c r="G2042" s="10" t="n">
        <v>92</v>
      </c>
      <c r="H2042" s="10" t="n">
        <v>10</v>
      </c>
      <c r="I2042" s="10" t="n">
        <v>907</v>
      </c>
      <c r="J2042" s="10" t="n">
        <v>88289</v>
      </c>
      <c r="K2042" s="11" t="n">
        <v>7980</v>
      </c>
      <c r="L2042" s="12" t="n">
        <f aca="false">IF(COUNT(F2042,G2042)=2,F2042+G2042,"")</f>
        <v>1640</v>
      </c>
      <c r="M2042" s="12" t="n">
        <f aca="false">IF(COUNT(E2042,H2042)=2,E2042+H2042,"")</f>
        <v>768</v>
      </c>
    </row>
    <row r="2043" customFormat="false" ht="15" hidden="false" customHeight="false" outlineLevel="0" collapsed="false">
      <c r="A2043" s="7" t="s">
        <v>3357</v>
      </c>
      <c r="B2043" s="7" t="s">
        <v>3435</v>
      </c>
      <c r="C2043" s="8" t="s">
        <v>3436</v>
      </c>
      <c r="D2043" s="9" t="str">
        <f aca="false">A2043&amp;"|"&amp;B2043</f>
        <v>North Dakota|Walsh County</v>
      </c>
      <c r="E2043" s="10" t="n">
        <v>766</v>
      </c>
      <c r="F2043" s="10" t="n">
        <v>1278</v>
      </c>
      <c r="G2043" s="10" t="n">
        <v>93</v>
      </c>
      <c r="H2043" s="10" t="n">
        <v>10</v>
      </c>
      <c r="I2043" s="10" t="n">
        <v>881</v>
      </c>
      <c r="J2043" s="10" t="n">
        <v>69976</v>
      </c>
      <c r="K2043" s="11" t="n">
        <v>10488</v>
      </c>
      <c r="L2043" s="12" t="n">
        <f aca="false">IF(COUNT(F2043,G2043)=2,F2043+G2043,"")</f>
        <v>1371</v>
      </c>
      <c r="M2043" s="12" t="n">
        <f aca="false">IF(COUNT(E2043,H2043)=2,E2043+H2043,"")</f>
        <v>776</v>
      </c>
    </row>
    <row r="2044" customFormat="false" ht="15" hidden="false" customHeight="false" outlineLevel="0" collapsed="false">
      <c r="A2044" s="7" t="s">
        <v>3357</v>
      </c>
      <c r="B2044" s="7" t="s">
        <v>3437</v>
      </c>
      <c r="C2044" s="8" t="s">
        <v>3438</v>
      </c>
      <c r="D2044" s="9" t="str">
        <f aca="false">A2044&amp;"|"&amp;B2044</f>
        <v>North Dakota|Ward County</v>
      </c>
      <c r="E2044" s="10" t="n">
        <v>1000</v>
      </c>
      <c r="F2044" s="10" t="n">
        <v>1818</v>
      </c>
      <c r="G2044" s="10" t="n">
        <v>121</v>
      </c>
      <c r="H2044" s="10" t="n">
        <v>10</v>
      </c>
      <c r="I2044" s="10" t="n">
        <v>954</v>
      </c>
      <c r="J2044" s="10" t="n">
        <v>79273</v>
      </c>
      <c r="K2044" s="11" t="n">
        <v>69232</v>
      </c>
      <c r="L2044" s="12" t="n">
        <f aca="false">IF(COUNT(F2044,G2044)=2,F2044+G2044,"")</f>
        <v>1939</v>
      </c>
      <c r="M2044" s="12" t="n">
        <f aca="false">IF(COUNT(E2044,H2044)=2,E2044+H2044,"")</f>
        <v>1010</v>
      </c>
    </row>
    <row r="2045" customFormat="false" ht="15" hidden="false" customHeight="false" outlineLevel="0" collapsed="false">
      <c r="A2045" s="7" t="s">
        <v>3357</v>
      </c>
      <c r="B2045" s="7" t="s">
        <v>1437</v>
      </c>
      <c r="C2045" s="8" t="s">
        <v>3439</v>
      </c>
      <c r="D2045" s="9" t="str">
        <f aca="false">A2045&amp;"|"&amp;B2045</f>
        <v>North Dakota|Wells County</v>
      </c>
      <c r="E2045" s="10" t="n">
        <v>630</v>
      </c>
      <c r="F2045" s="10" t="n">
        <v>1311</v>
      </c>
      <c r="G2045" s="10" t="n">
        <v>77</v>
      </c>
      <c r="H2045" s="10" t="n">
        <v>10</v>
      </c>
      <c r="I2045" s="10" t="n">
        <v>862</v>
      </c>
      <c r="J2045" s="10" t="n">
        <v>61346</v>
      </c>
      <c r="K2045" s="11" t="n">
        <v>3942</v>
      </c>
      <c r="L2045" s="12" t="n">
        <f aca="false">IF(COUNT(F2045,G2045)=2,F2045+G2045,"")</f>
        <v>1388</v>
      </c>
      <c r="M2045" s="12" t="n">
        <f aca="false">IF(COUNT(E2045,H2045)=2,E2045+H2045,"")</f>
        <v>640</v>
      </c>
    </row>
    <row r="2046" customFormat="false" ht="15" hidden="false" customHeight="false" outlineLevel="0" collapsed="false">
      <c r="A2046" s="7" t="s">
        <v>3357</v>
      </c>
      <c r="B2046" s="7" t="s">
        <v>3440</v>
      </c>
      <c r="C2046" s="8" t="s">
        <v>3441</v>
      </c>
      <c r="D2046" s="9" t="str">
        <f aca="false">A2046&amp;"|"&amp;B2046</f>
        <v>North Dakota|Williams County</v>
      </c>
      <c r="E2046" s="10" t="n">
        <v>1108</v>
      </c>
      <c r="F2046" s="10" t="n">
        <v>1814</v>
      </c>
      <c r="G2046" s="10" t="n">
        <v>134</v>
      </c>
      <c r="H2046" s="10" t="n">
        <v>10</v>
      </c>
      <c r="I2046" s="10" t="n">
        <v>998</v>
      </c>
      <c r="J2046" s="10" t="n">
        <v>90224</v>
      </c>
      <c r="K2046" s="11" t="n">
        <v>39368</v>
      </c>
      <c r="L2046" s="12" t="n">
        <f aca="false">IF(COUNT(F2046,G2046)=2,F2046+G2046,"")</f>
        <v>1948</v>
      </c>
      <c r="M2046" s="12" t="n">
        <f aca="false">IF(COUNT(E2046,H2046)=2,E2046+H2046,"")</f>
        <v>1118</v>
      </c>
    </row>
    <row r="2047" customFormat="false" ht="15" hidden="false" customHeight="false" outlineLevel="0" collapsed="false">
      <c r="A2047" s="7" t="s">
        <v>3442</v>
      </c>
      <c r="B2047" s="7" t="s">
        <v>530</v>
      </c>
      <c r="C2047" s="8" t="s">
        <v>3443</v>
      </c>
      <c r="D2047" s="9" t="str">
        <f aca="false">A2047&amp;"|"&amp;B2047</f>
        <v>Ohio|Adams County</v>
      </c>
      <c r="E2047" s="10" t="n">
        <v>700</v>
      </c>
      <c r="F2047" s="10" t="n">
        <v>1219</v>
      </c>
      <c r="G2047" s="10" t="n">
        <v>59</v>
      </c>
      <c r="H2047" s="10" t="n">
        <v>13</v>
      </c>
      <c r="I2047" s="10" t="n">
        <v>752</v>
      </c>
      <c r="J2047" s="10" t="n">
        <v>49521</v>
      </c>
      <c r="K2047" s="11" t="n">
        <v>27510</v>
      </c>
      <c r="L2047" s="12" t="n">
        <f aca="false">IF(COUNT(F2047,G2047)=2,F2047+G2047,"")</f>
        <v>1278</v>
      </c>
      <c r="M2047" s="12" t="n">
        <f aca="false">IF(COUNT(E2047,H2047)=2,E2047+H2047,"")</f>
        <v>713</v>
      </c>
    </row>
    <row r="2048" customFormat="false" ht="15" hidden="false" customHeight="false" outlineLevel="0" collapsed="false">
      <c r="A2048" s="7" t="s">
        <v>3442</v>
      </c>
      <c r="B2048" s="7" t="s">
        <v>1310</v>
      </c>
      <c r="C2048" s="8" t="s">
        <v>3444</v>
      </c>
      <c r="D2048" s="9" t="str">
        <f aca="false">A2048&amp;"|"&amp;B2048</f>
        <v>Ohio|Allen County</v>
      </c>
      <c r="E2048" s="10" t="n">
        <v>898</v>
      </c>
      <c r="F2048" s="10" t="n">
        <v>1238</v>
      </c>
      <c r="G2048" s="10" t="n">
        <v>76</v>
      </c>
      <c r="H2048" s="10" t="n">
        <v>13</v>
      </c>
      <c r="I2048" s="10" t="n">
        <v>752</v>
      </c>
      <c r="J2048" s="10" t="n">
        <v>62001</v>
      </c>
      <c r="K2048" s="11" t="n">
        <v>101685</v>
      </c>
      <c r="L2048" s="12" t="n">
        <f aca="false">IF(COUNT(F2048,G2048)=2,F2048+G2048,"")</f>
        <v>1314</v>
      </c>
      <c r="M2048" s="12" t="n">
        <f aca="false">IF(COUNT(E2048,H2048)=2,E2048+H2048,"")</f>
        <v>911</v>
      </c>
    </row>
    <row r="2049" customFormat="false" ht="15" hidden="false" customHeight="false" outlineLevel="0" collapsed="false">
      <c r="A2049" s="7" t="s">
        <v>3442</v>
      </c>
      <c r="B2049" s="7" t="s">
        <v>3445</v>
      </c>
      <c r="C2049" s="8" t="s">
        <v>3446</v>
      </c>
      <c r="D2049" s="9" t="str">
        <f aca="false">A2049&amp;"|"&amp;B2049</f>
        <v>Ohio|Ashland County</v>
      </c>
      <c r="E2049" s="10" t="n">
        <v>841</v>
      </c>
      <c r="F2049" s="10" t="n">
        <v>1186</v>
      </c>
      <c r="G2049" s="10" t="n">
        <v>71</v>
      </c>
      <c r="H2049" s="10" t="n">
        <v>13</v>
      </c>
      <c r="I2049" s="10" t="n">
        <v>752</v>
      </c>
      <c r="J2049" s="10" t="n">
        <v>64991</v>
      </c>
      <c r="K2049" s="11" t="n">
        <v>52296</v>
      </c>
      <c r="L2049" s="12" t="n">
        <f aca="false">IF(COUNT(F2049,G2049)=2,F2049+G2049,"")</f>
        <v>1257</v>
      </c>
      <c r="M2049" s="12" t="n">
        <f aca="false">IF(COUNT(E2049,H2049)=2,E2049+H2049,"")</f>
        <v>854</v>
      </c>
    </row>
    <row r="2050" customFormat="false" ht="15" hidden="false" customHeight="false" outlineLevel="0" collapsed="false">
      <c r="A2050" s="7" t="s">
        <v>3442</v>
      </c>
      <c r="B2050" s="7" t="s">
        <v>3447</v>
      </c>
      <c r="C2050" s="8" t="s">
        <v>3448</v>
      </c>
      <c r="D2050" s="9" t="str">
        <f aca="false">A2050&amp;"|"&amp;B2050</f>
        <v>Ohio|Ashtabula County</v>
      </c>
      <c r="E2050" s="10" t="n">
        <v>816</v>
      </c>
      <c r="F2050" s="10" t="n">
        <v>1190</v>
      </c>
      <c r="G2050" s="10" t="n">
        <v>69</v>
      </c>
      <c r="H2050" s="10" t="n">
        <v>13</v>
      </c>
      <c r="I2050" s="10" t="n">
        <v>961</v>
      </c>
      <c r="J2050" s="10" t="n">
        <v>55507</v>
      </c>
      <c r="K2050" s="11" t="n">
        <v>97343</v>
      </c>
      <c r="L2050" s="12" t="n">
        <f aca="false">IF(COUNT(F2050,G2050)=2,F2050+G2050,"")</f>
        <v>1259</v>
      </c>
      <c r="M2050" s="12" t="n">
        <f aca="false">IF(COUNT(E2050,H2050)=2,E2050+H2050,"")</f>
        <v>829</v>
      </c>
    </row>
    <row r="2051" customFormat="false" ht="15" hidden="false" customHeight="false" outlineLevel="0" collapsed="false">
      <c r="A2051" s="7" t="s">
        <v>3442</v>
      </c>
      <c r="B2051" s="7" t="s">
        <v>3449</v>
      </c>
      <c r="C2051" s="8" t="s">
        <v>3450</v>
      </c>
      <c r="D2051" s="9" t="str">
        <f aca="false">A2051&amp;"|"&amp;B2051</f>
        <v>Ohio|Athens County</v>
      </c>
      <c r="E2051" s="10" t="n">
        <v>903</v>
      </c>
      <c r="F2051" s="10" t="n">
        <v>1346</v>
      </c>
      <c r="G2051" s="10" t="n">
        <v>76</v>
      </c>
      <c r="H2051" s="10" t="n">
        <v>13</v>
      </c>
      <c r="I2051" s="10" t="n">
        <v>1278</v>
      </c>
      <c r="J2051" s="10" t="n">
        <v>53837</v>
      </c>
      <c r="K2051" s="11" t="n">
        <v>61573</v>
      </c>
      <c r="L2051" s="12" t="n">
        <f aca="false">IF(COUNT(F2051,G2051)=2,F2051+G2051,"")</f>
        <v>1422</v>
      </c>
      <c r="M2051" s="12" t="n">
        <f aca="false">IF(COUNT(E2051,H2051)=2,E2051+H2051,"")</f>
        <v>916</v>
      </c>
    </row>
    <row r="2052" customFormat="false" ht="15" hidden="false" customHeight="false" outlineLevel="0" collapsed="false">
      <c r="A2052" s="7" t="s">
        <v>3442</v>
      </c>
      <c r="B2052" s="7" t="s">
        <v>3451</v>
      </c>
      <c r="C2052" s="8" t="s">
        <v>3452</v>
      </c>
      <c r="D2052" s="9" t="str">
        <f aca="false">A2052&amp;"|"&amp;B2052</f>
        <v>Ohio|Auglaize County</v>
      </c>
      <c r="E2052" s="10" t="n">
        <v>853</v>
      </c>
      <c r="F2052" s="10" t="n">
        <v>1276</v>
      </c>
      <c r="G2052" s="10" t="n">
        <v>72</v>
      </c>
      <c r="H2052" s="10" t="n">
        <v>13</v>
      </c>
      <c r="I2052" s="10" t="n">
        <v>961</v>
      </c>
      <c r="J2052" s="10" t="n">
        <v>76454</v>
      </c>
      <c r="K2052" s="11" t="n">
        <v>46209</v>
      </c>
      <c r="L2052" s="12" t="n">
        <f aca="false">IF(COUNT(F2052,G2052)=2,F2052+G2052,"")</f>
        <v>1348</v>
      </c>
      <c r="M2052" s="12" t="n">
        <f aca="false">IF(COUNT(E2052,H2052)=2,E2052+H2052,"")</f>
        <v>866</v>
      </c>
    </row>
    <row r="2053" customFormat="false" ht="15" hidden="false" customHeight="false" outlineLevel="0" collapsed="false">
      <c r="A2053" s="7" t="s">
        <v>3442</v>
      </c>
      <c r="B2053" s="7" t="s">
        <v>3453</v>
      </c>
      <c r="C2053" s="8" t="s">
        <v>3454</v>
      </c>
      <c r="D2053" s="9" t="str">
        <f aca="false">A2053&amp;"|"&amp;B2053</f>
        <v>Ohio|Belmont County</v>
      </c>
      <c r="E2053" s="10" t="n">
        <v>769</v>
      </c>
      <c r="F2053" s="10" t="n">
        <v>1177</v>
      </c>
      <c r="G2053" s="10" t="n">
        <v>65</v>
      </c>
      <c r="H2053" s="10" t="n">
        <v>13</v>
      </c>
      <c r="I2053" s="10" t="n">
        <v>1278</v>
      </c>
      <c r="J2053" s="10" t="n">
        <v>58411</v>
      </c>
      <c r="K2053" s="11" t="n">
        <v>65982</v>
      </c>
      <c r="L2053" s="12" t="n">
        <f aca="false">IF(COUNT(F2053,G2053)=2,F2053+G2053,"")</f>
        <v>1242</v>
      </c>
      <c r="M2053" s="12" t="n">
        <f aca="false">IF(COUNT(E2053,H2053)=2,E2053+H2053,"")</f>
        <v>782</v>
      </c>
    </row>
    <row r="2054" customFormat="false" ht="15" hidden="false" customHeight="false" outlineLevel="0" collapsed="false">
      <c r="A2054" s="7" t="s">
        <v>3442</v>
      </c>
      <c r="B2054" s="7" t="s">
        <v>1158</v>
      </c>
      <c r="C2054" s="8" t="s">
        <v>3455</v>
      </c>
      <c r="D2054" s="9" t="str">
        <f aca="false">A2054&amp;"|"&amp;B2054</f>
        <v>Ohio|Brown County</v>
      </c>
      <c r="E2054" s="10" t="n">
        <v>822</v>
      </c>
      <c r="F2054" s="10" t="n">
        <v>1259</v>
      </c>
      <c r="G2054" s="10" t="n">
        <v>69</v>
      </c>
      <c r="H2054" s="10" t="n">
        <v>13</v>
      </c>
      <c r="I2054" s="10" t="n">
        <v>752</v>
      </c>
      <c r="J2054" s="10" t="n">
        <v>69990</v>
      </c>
      <c r="K2054" s="11" t="n">
        <v>43710</v>
      </c>
      <c r="L2054" s="12" t="n">
        <f aca="false">IF(COUNT(F2054,G2054)=2,F2054+G2054,"")</f>
        <v>1328</v>
      </c>
      <c r="M2054" s="12" t="n">
        <f aca="false">IF(COUNT(E2054,H2054)=2,E2054+H2054,"")</f>
        <v>835</v>
      </c>
    </row>
    <row r="2055" customFormat="false" ht="15" hidden="false" customHeight="false" outlineLevel="0" collapsed="false">
      <c r="A2055" s="7" t="s">
        <v>3442</v>
      </c>
      <c r="B2055" s="7" t="s">
        <v>67</v>
      </c>
      <c r="C2055" s="8" t="s">
        <v>3456</v>
      </c>
      <c r="D2055" s="9" t="str">
        <f aca="false">A2055&amp;"|"&amp;B2055</f>
        <v>Ohio|Butler County</v>
      </c>
      <c r="E2055" s="10" t="n">
        <v>1098</v>
      </c>
      <c r="F2055" s="10" t="n">
        <v>1637</v>
      </c>
      <c r="G2055" s="10" t="n">
        <v>93</v>
      </c>
      <c r="H2055" s="10" t="n">
        <v>13</v>
      </c>
      <c r="I2055" s="10" t="n">
        <v>1278</v>
      </c>
      <c r="J2055" s="10" t="n">
        <v>81194</v>
      </c>
      <c r="K2055" s="11" t="n">
        <v>389910</v>
      </c>
      <c r="L2055" s="12" t="n">
        <f aca="false">IF(COUNT(F2055,G2055)=2,F2055+G2055,"")</f>
        <v>1730</v>
      </c>
      <c r="M2055" s="12" t="n">
        <f aca="false">IF(COUNT(E2055,H2055)=2,E2055+H2055,"")</f>
        <v>1111</v>
      </c>
    </row>
    <row r="2056" customFormat="false" ht="15" hidden="false" customHeight="false" outlineLevel="0" collapsed="false">
      <c r="A2056" s="7" t="s">
        <v>3442</v>
      </c>
      <c r="B2056" s="7" t="s">
        <v>295</v>
      </c>
      <c r="C2056" s="8" t="s">
        <v>3457</v>
      </c>
      <c r="D2056" s="9" t="str">
        <f aca="false">A2056&amp;"|"&amp;B2056</f>
        <v>Ohio|Carroll County</v>
      </c>
      <c r="E2056" s="10" t="n">
        <v>780</v>
      </c>
      <c r="F2056" s="10" t="n">
        <v>1298</v>
      </c>
      <c r="G2056" s="10" t="n">
        <v>66</v>
      </c>
      <c r="H2056" s="10" t="n">
        <v>13</v>
      </c>
      <c r="I2056" s="10" t="n">
        <v>752</v>
      </c>
      <c r="J2056" s="10" t="n">
        <v>64675</v>
      </c>
      <c r="K2056" s="11" t="n">
        <v>26731</v>
      </c>
      <c r="L2056" s="12" t="n">
        <f aca="false">IF(COUNT(F2056,G2056)=2,F2056+G2056,"")</f>
        <v>1364</v>
      </c>
      <c r="M2056" s="12" t="n">
        <f aca="false">IF(COUNT(E2056,H2056)=2,E2056+H2056,"")</f>
        <v>793</v>
      </c>
    </row>
    <row r="2057" customFormat="false" ht="15" hidden="false" customHeight="false" outlineLevel="0" collapsed="false">
      <c r="A2057" s="7" t="s">
        <v>3442</v>
      </c>
      <c r="B2057" s="7" t="s">
        <v>1166</v>
      </c>
      <c r="C2057" s="8" t="s">
        <v>3458</v>
      </c>
      <c r="D2057" s="9" t="str">
        <f aca="false">A2057&amp;"|"&amp;B2057</f>
        <v>Ohio|Champaign County</v>
      </c>
      <c r="E2057" s="10" t="n">
        <v>884</v>
      </c>
      <c r="F2057" s="10" t="n">
        <v>1290</v>
      </c>
      <c r="G2057" s="10" t="n">
        <v>74</v>
      </c>
      <c r="H2057" s="10" t="n">
        <v>13</v>
      </c>
      <c r="I2057" s="10" t="n">
        <v>752</v>
      </c>
      <c r="J2057" s="10" t="n">
        <v>74239</v>
      </c>
      <c r="K2057" s="11" t="n">
        <v>38772</v>
      </c>
      <c r="L2057" s="12" t="n">
        <f aca="false">IF(COUNT(F2057,G2057)=2,F2057+G2057,"")</f>
        <v>1364</v>
      </c>
      <c r="M2057" s="12" t="n">
        <f aca="false">IF(COUNT(E2057,H2057)=2,E2057+H2057,"")</f>
        <v>897</v>
      </c>
    </row>
    <row r="2058" customFormat="false" ht="15" hidden="false" customHeight="false" outlineLevel="0" collapsed="false">
      <c r="A2058" s="7" t="s">
        <v>3442</v>
      </c>
      <c r="B2058" s="7" t="s">
        <v>299</v>
      </c>
      <c r="C2058" s="8" t="s">
        <v>3459</v>
      </c>
      <c r="D2058" s="9" t="str">
        <f aca="false">A2058&amp;"|"&amp;B2058</f>
        <v>Ohio|Clark County</v>
      </c>
      <c r="E2058" s="10" t="n">
        <v>840</v>
      </c>
      <c r="F2058" s="10" t="n">
        <v>1209</v>
      </c>
      <c r="G2058" s="10" t="n">
        <v>71</v>
      </c>
      <c r="H2058" s="10" t="n">
        <v>13</v>
      </c>
      <c r="I2058" s="10" t="n">
        <v>961</v>
      </c>
      <c r="J2058" s="10" t="n">
        <v>60846</v>
      </c>
      <c r="K2058" s="11" t="n">
        <v>135445</v>
      </c>
      <c r="L2058" s="12" t="n">
        <f aca="false">IF(COUNT(F2058,G2058)=2,F2058+G2058,"")</f>
        <v>1280</v>
      </c>
      <c r="M2058" s="12" t="n">
        <f aca="false">IF(COUNT(E2058,H2058)=2,E2058+H2058,"")</f>
        <v>853</v>
      </c>
    </row>
    <row r="2059" customFormat="false" ht="15" hidden="false" customHeight="false" outlineLevel="0" collapsed="false">
      <c r="A2059" s="7" t="s">
        <v>3442</v>
      </c>
      <c r="B2059" s="7" t="s">
        <v>3460</v>
      </c>
      <c r="C2059" s="8" t="s">
        <v>3461</v>
      </c>
      <c r="D2059" s="9" t="str">
        <f aca="false">A2059&amp;"|"&amp;B2059</f>
        <v>Ohio|Clermont County</v>
      </c>
      <c r="E2059" s="10" t="n">
        <v>1040</v>
      </c>
      <c r="F2059" s="10" t="n">
        <v>1623</v>
      </c>
      <c r="G2059" s="10" t="n">
        <v>88</v>
      </c>
      <c r="H2059" s="10" t="n">
        <v>13</v>
      </c>
      <c r="I2059" s="10" t="n">
        <v>1278</v>
      </c>
      <c r="J2059" s="10" t="n">
        <v>83178</v>
      </c>
      <c r="K2059" s="11" t="n">
        <v>209862</v>
      </c>
      <c r="L2059" s="12" t="n">
        <f aca="false">IF(COUNT(F2059,G2059)=2,F2059+G2059,"")</f>
        <v>1711</v>
      </c>
      <c r="M2059" s="12" t="n">
        <f aca="false">IF(COUNT(E2059,H2059)=2,E2059+H2059,"")</f>
        <v>1053</v>
      </c>
    </row>
    <row r="2060" customFormat="false" ht="15" hidden="false" customHeight="false" outlineLevel="0" collapsed="false">
      <c r="A2060" s="7" t="s">
        <v>3442</v>
      </c>
      <c r="B2060" s="7" t="s">
        <v>1172</v>
      </c>
      <c r="C2060" s="8" t="s">
        <v>3462</v>
      </c>
      <c r="D2060" s="9" t="str">
        <f aca="false">A2060&amp;"|"&amp;B2060</f>
        <v>Ohio|Clinton County</v>
      </c>
      <c r="E2060" s="10" t="n">
        <v>893</v>
      </c>
      <c r="F2060" s="10" t="n">
        <v>1279</v>
      </c>
      <c r="G2060" s="10" t="n">
        <v>75</v>
      </c>
      <c r="H2060" s="10" t="n">
        <v>13</v>
      </c>
      <c r="I2060" s="10" t="n">
        <v>961</v>
      </c>
      <c r="J2060" s="10" t="n">
        <v>68125</v>
      </c>
      <c r="K2060" s="11" t="n">
        <v>42014</v>
      </c>
      <c r="L2060" s="12" t="n">
        <f aca="false">IF(COUNT(F2060,G2060)=2,F2060+G2060,"")</f>
        <v>1354</v>
      </c>
      <c r="M2060" s="12" t="n">
        <f aca="false">IF(COUNT(E2060,H2060)=2,E2060+H2060,"")</f>
        <v>906</v>
      </c>
    </row>
    <row r="2061" customFormat="false" ht="15" hidden="false" customHeight="false" outlineLevel="0" collapsed="false">
      <c r="A2061" s="7" t="s">
        <v>3442</v>
      </c>
      <c r="B2061" s="7" t="s">
        <v>3463</v>
      </c>
      <c r="C2061" s="8" t="s">
        <v>3464</v>
      </c>
      <c r="D2061" s="9" t="str">
        <f aca="false">A2061&amp;"|"&amp;B2061</f>
        <v>Ohio|Columbiana County</v>
      </c>
      <c r="E2061" s="10" t="n">
        <v>736</v>
      </c>
      <c r="F2061" s="10" t="n">
        <v>1167</v>
      </c>
      <c r="G2061" s="10" t="n">
        <v>62</v>
      </c>
      <c r="H2061" s="10" t="n">
        <v>13</v>
      </c>
      <c r="I2061" s="10" t="n">
        <v>752</v>
      </c>
      <c r="J2061" s="10" t="n">
        <v>58474</v>
      </c>
      <c r="K2061" s="11" t="n">
        <v>101203</v>
      </c>
      <c r="L2061" s="12" t="n">
        <f aca="false">IF(COUNT(F2061,G2061)=2,F2061+G2061,"")</f>
        <v>1229</v>
      </c>
      <c r="M2061" s="12" t="n">
        <f aca="false">IF(COUNT(E2061,H2061)=2,E2061+H2061,"")</f>
        <v>749</v>
      </c>
    </row>
    <row r="2062" customFormat="false" ht="15" hidden="false" customHeight="false" outlineLevel="0" collapsed="false">
      <c r="A2062" s="7" t="s">
        <v>3442</v>
      </c>
      <c r="B2062" s="7" t="s">
        <v>3465</v>
      </c>
      <c r="C2062" s="8" t="s">
        <v>3466</v>
      </c>
      <c r="D2062" s="9" t="str">
        <f aca="false">A2062&amp;"|"&amp;B2062</f>
        <v>Ohio|Coshocton County</v>
      </c>
      <c r="E2062" s="10" t="n">
        <v>723</v>
      </c>
      <c r="F2062" s="10" t="n">
        <v>1143</v>
      </c>
      <c r="G2062" s="10" t="n">
        <v>61</v>
      </c>
      <c r="H2062" s="10" t="n">
        <v>13</v>
      </c>
      <c r="I2062" s="10" t="n">
        <v>752</v>
      </c>
      <c r="J2062" s="10" t="n">
        <v>54687</v>
      </c>
      <c r="K2062" s="11" t="n">
        <v>36679</v>
      </c>
      <c r="L2062" s="12" t="n">
        <f aca="false">IF(COUNT(F2062,G2062)=2,F2062+G2062,"")</f>
        <v>1204</v>
      </c>
      <c r="M2062" s="12" t="n">
        <f aca="false">IF(COUNT(E2062,H2062)=2,E2062+H2062,"")</f>
        <v>736</v>
      </c>
    </row>
    <row r="2063" customFormat="false" ht="15" hidden="false" customHeight="false" outlineLevel="0" collapsed="false">
      <c r="A2063" s="7" t="s">
        <v>3442</v>
      </c>
      <c r="B2063" s="7" t="s">
        <v>311</v>
      </c>
      <c r="C2063" s="8" t="s">
        <v>3467</v>
      </c>
      <c r="D2063" s="9" t="str">
        <f aca="false">A2063&amp;"|"&amp;B2063</f>
        <v>Ohio|Crawford County</v>
      </c>
      <c r="E2063" s="10" t="n">
        <v>761</v>
      </c>
      <c r="F2063" s="10" t="n">
        <v>1030</v>
      </c>
      <c r="G2063" s="10" t="n">
        <v>64</v>
      </c>
      <c r="H2063" s="10" t="n">
        <v>13</v>
      </c>
      <c r="I2063" s="10" t="n">
        <v>752</v>
      </c>
      <c r="J2063" s="10" t="n">
        <v>55477</v>
      </c>
      <c r="K2063" s="11" t="n">
        <v>41767</v>
      </c>
      <c r="L2063" s="12" t="n">
        <f aca="false">IF(COUNT(F2063,G2063)=2,F2063+G2063,"")</f>
        <v>1094</v>
      </c>
      <c r="M2063" s="12" t="n">
        <f aca="false">IF(COUNT(E2063,H2063)=2,E2063+H2063,"")</f>
        <v>774</v>
      </c>
    </row>
    <row r="2064" customFormat="false" ht="15" hidden="false" customHeight="false" outlineLevel="0" collapsed="false">
      <c r="A2064" s="7" t="s">
        <v>3442</v>
      </c>
      <c r="B2064" s="7" t="s">
        <v>3468</v>
      </c>
      <c r="C2064" s="8" t="s">
        <v>3469</v>
      </c>
      <c r="D2064" s="9" t="str">
        <f aca="false">A2064&amp;"|"&amp;B2064</f>
        <v>Ohio|Cuyahoga County</v>
      </c>
      <c r="E2064" s="10" t="n">
        <v>1005</v>
      </c>
      <c r="F2064" s="10" t="n">
        <v>1529</v>
      </c>
      <c r="G2064" s="10" t="n">
        <v>85</v>
      </c>
      <c r="H2064" s="10" t="n">
        <v>13</v>
      </c>
      <c r="I2064" s="10" t="n">
        <v>1278</v>
      </c>
      <c r="J2064" s="10" t="n">
        <v>62823</v>
      </c>
      <c r="K2064" s="11" t="n">
        <v>1249418</v>
      </c>
      <c r="L2064" s="12" t="n">
        <f aca="false">IF(COUNT(F2064,G2064)=2,F2064+G2064,"")</f>
        <v>1614</v>
      </c>
      <c r="M2064" s="12" t="n">
        <f aca="false">IF(COUNT(E2064,H2064)=2,E2064+H2064,"")</f>
        <v>1018</v>
      </c>
    </row>
    <row r="2065" customFormat="false" ht="15" hidden="false" customHeight="false" outlineLevel="0" collapsed="false">
      <c r="A2065" s="7" t="s">
        <v>3442</v>
      </c>
      <c r="B2065" s="7" t="s">
        <v>3470</v>
      </c>
      <c r="C2065" s="8" t="s">
        <v>3471</v>
      </c>
      <c r="D2065" s="9" t="str">
        <f aca="false">A2065&amp;"|"&amp;B2065</f>
        <v>Ohio|Darke County</v>
      </c>
      <c r="E2065" s="10" t="n">
        <v>747</v>
      </c>
      <c r="F2065" s="10" t="n">
        <v>1233</v>
      </c>
      <c r="G2065" s="10" t="n">
        <v>63</v>
      </c>
      <c r="H2065" s="10" t="n">
        <v>13</v>
      </c>
      <c r="I2065" s="10" t="n">
        <v>752</v>
      </c>
      <c r="J2065" s="10" t="n">
        <v>64654</v>
      </c>
      <c r="K2065" s="11" t="n">
        <v>51655</v>
      </c>
      <c r="L2065" s="12" t="n">
        <f aca="false">IF(COUNT(F2065,G2065)=2,F2065+G2065,"")</f>
        <v>1296</v>
      </c>
      <c r="M2065" s="12" t="n">
        <f aca="false">IF(COUNT(E2065,H2065)=2,E2065+H2065,"")</f>
        <v>760</v>
      </c>
    </row>
    <row r="2066" customFormat="false" ht="15" hidden="false" customHeight="false" outlineLevel="0" collapsed="false">
      <c r="A2066" s="7" t="s">
        <v>3442</v>
      </c>
      <c r="B2066" s="7" t="s">
        <v>3472</v>
      </c>
      <c r="C2066" s="8" t="s">
        <v>3473</v>
      </c>
      <c r="D2066" s="9" t="str">
        <f aca="false">A2066&amp;"|"&amp;B2066</f>
        <v>Ohio|Defiance County</v>
      </c>
      <c r="E2066" s="10" t="n">
        <v>826</v>
      </c>
      <c r="F2066" s="10" t="n">
        <v>1184</v>
      </c>
      <c r="G2066" s="10" t="n">
        <v>70</v>
      </c>
      <c r="H2066" s="10" t="n">
        <v>13</v>
      </c>
      <c r="I2066" s="10" t="n">
        <v>1278</v>
      </c>
      <c r="J2066" s="10" t="n">
        <v>73615</v>
      </c>
      <c r="K2066" s="11" t="n">
        <v>38258</v>
      </c>
      <c r="L2066" s="12" t="n">
        <f aca="false">IF(COUNT(F2066,G2066)=2,F2066+G2066,"")</f>
        <v>1254</v>
      </c>
      <c r="M2066" s="12" t="n">
        <f aca="false">IF(COUNT(E2066,H2066)=2,E2066+H2066,"")</f>
        <v>839</v>
      </c>
    </row>
    <row r="2067" customFormat="false" ht="15" hidden="false" customHeight="false" outlineLevel="0" collapsed="false">
      <c r="A2067" s="7" t="s">
        <v>3442</v>
      </c>
      <c r="B2067" s="7" t="s">
        <v>1331</v>
      </c>
      <c r="C2067" s="8" t="s">
        <v>3474</v>
      </c>
      <c r="D2067" s="9" t="str">
        <f aca="false">A2067&amp;"|"&amp;B2067</f>
        <v>Ohio|Delaware County</v>
      </c>
      <c r="E2067" s="10" t="n">
        <v>1433</v>
      </c>
      <c r="F2067" s="10" t="n">
        <v>2418</v>
      </c>
      <c r="G2067" s="10" t="n">
        <v>121</v>
      </c>
      <c r="H2067" s="10" t="n">
        <v>13</v>
      </c>
      <c r="I2067" s="10" t="n">
        <v>1278</v>
      </c>
      <c r="J2067" s="10" t="n">
        <v>130088</v>
      </c>
      <c r="K2067" s="11" t="n">
        <v>221160</v>
      </c>
      <c r="L2067" s="12" t="n">
        <f aca="false">IF(COUNT(F2067,G2067)=2,F2067+G2067,"")</f>
        <v>2539</v>
      </c>
      <c r="M2067" s="12" t="n">
        <f aca="false">IF(COUNT(E2067,H2067)=2,E2067+H2067,"")</f>
        <v>1446</v>
      </c>
    </row>
    <row r="2068" customFormat="false" ht="15" hidden="false" customHeight="false" outlineLevel="0" collapsed="false">
      <c r="A2068" s="7" t="s">
        <v>3442</v>
      </c>
      <c r="B2068" s="7" t="s">
        <v>3120</v>
      </c>
      <c r="C2068" s="8" t="s">
        <v>3475</v>
      </c>
      <c r="D2068" s="9" t="str">
        <f aca="false">A2068&amp;"|"&amp;B2068</f>
        <v>Ohio|Erie County</v>
      </c>
      <c r="E2068" s="10" t="n">
        <v>882</v>
      </c>
      <c r="F2068" s="10" t="n">
        <v>1297</v>
      </c>
      <c r="G2068" s="10" t="n">
        <v>74</v>
      </c>
      <c r="H2068" s="10" t="n">
        <v>13</v>
      </c>
      <c r="I2068" s="10" t="n">
        <v>961</v>
      </c>
      <c r="J2068" s="10" t="n">
        <v>68431</v>
      </c>
      <c r="K2068" s="11" t="n">
        <v>74938</v>
      </c>
      <c r="L2068" s="12" t="n">
        <f aca="false">IF(COUNT(F2068,G2068)=2,F2068+G2068,"")</f>
        <v>1371</v>
      </c>
      <c r="M2068" s="12" t="n">
        <f aca="false">IF(COUNT(E2068,H2068)=2,E2068+H2068,"")</f>
        <v>895</v>
      </c>
    </row>
    <row r="2069" customFormat="false" ht="15" hidden="false" customHeight="false" outlineLevel="0" collapsed="false">
      <c r="A2069" s="7" t="s">
        <v>3442</v>
      </c>
      <c r="B2069" s="7" t="s">
        <v>3476</v>
      </c>
      <c r="C2069" s="8" t="s">
        <v>3477</v>
      </c>
      <c r="D2069" s="9" t="str">
        <f aca="false">A2069&amp;"|"&amp;B2069</f>
        <v>Ohio|Fairfield County</v>
      </c>
      <c r="E2069" s="10" t="n">
        <v>1114</v>
      </c>
      <c r="F2069" s="10" t="n">
        <v>1690</v>
      </c>
      <c r="G2069" s="10" t="n">
        <v>94</v>
      </c>
      <c r="H2069" s="10" t="n">
        <v>13</v>
      </c>
      <c r="I2069" s="10" t="n">
        <v>1278</v>
      </c>
      <c r="J2069" s="10" t="n">
        <v>87069</v>
      </c>
      <c r="K2069" s="11" t="n">
        <v>161289</v>
      </c>
      <c r="L2069" s="12" t="n">
        <f aca="false">IF(COUNT(F2069,G2069)=2,F2069+G2069,"")</f>
        <v>1784</v>
      </c>
      <c r="M2069" s="12" t="n">
        <f aca="false">IF(COUNT(E2069,H2069)=2,E2069+H2069,"")</f>
        <v>1127</v>
      </c>
    </row>
    <row r="2070" customFormat="false" ht="15" hidden="false" customHeight="false" outlineLevel="0" collapsed="false">
      <c r="A2070" s="7" t="s">
        <v>3442</v>
      </c>
      <c r="B2070" s="7" t="s">
        <v>111</v>
      </c>
      <c r="C2070" s="8" t="s">
        <v>3478</v>
      </c>
      <c r="D2070" s="9" t="str">
        <f aca="false">A2070&amp;"|"&amp;B2070</f>
        <v>Ohio|Fayette County</v>
      </c>
      <c r="E2070" s="10" t="n">
        <v>807</v>
      </c>
      <c r="F2070" s="10" t="n">
        <v>1199</v>
      </c>
      <c r="G2070" s="10" t="n">
        <v>68</v>
      </c>
      <c r="H2070" s="10" t="n">
        <v>13</v>
      </c>
      <c r="I2070" s="10" t="n">
        <v>961</v>
      </c>
      <c r="J2070" s="10" t="n">
        <v>60047</v>
      </c>
      <c r="K2070" s="11" t="n">
        <v>28880</v>
      </c>
      <c r="L2070" s="12" t="n">
        <f aca="false">IF(COUNT(F2070,G2070)=2,F2070+G2070,"")</f>
        <v>1267</v>
      </c>
      <c r="M2070" s="12" t="n">
        <f aca="false">IF(COUNT(E2070,H2070)=2,E2070+H2070,"")</f>
        <v>820</v>
      </c>
    </row>
    <row r="2071" customFormat="false" ht="15" hidden="false" customHeight="false" outlineLevel="0" collapsed="false">
      <c r="A2071" s="7" t="s">
        <v>3442</v>
      </c>
      <c r="B2071" s="7" t="s">
        <v>113</v>
      </c>
      <c r="C2071" s="8" t="s">
        <v>3479</v>
      </c>
      <c r="D2071" s="9" t="str">
        <f aca="false">A2071&amp;"|"&amp;B2071</f>
        <v>Ohio|Franklin County</v>
      </c>
      <c r="E2071" s="10" t="n">
        <v>1233</v>
      </c>
      <c r="F2071" s="10" t="n">
        <v>1732</v>
      </c>
      <c r="G2071" s="10" t="n">
        <v>104</v>
      </c>
      <c r="H2071" s="10" t="n">
        <v>13</v>
      </c>
      <c r="I2071" s="10" t="n">
        <v>1278</v>
      </c>
      <c r="J2071" s="10" t="n">
        <v>73795</v>
      </c>
      <c r="K2071" s="11" t="n">
        <v>1321635</v>
      </c>
      <c r="L2071" s="12" t="n">
        <f aca="false">IF(COUNT(F2071,G2071)=2,F2071+G2071,"")</f>
        <v>1836</v>
      </c>
      <c r="M2071" s="12" t="n">
        <f aca="false">IF(COUNT(E2071,H2071)=2,E2071+H2071,"")</f>
        <v>1246</v>
      </c>
    </row>
    <row r="2072" customFormat="false" ht="15" hidden="false" customHeight="false" outlineLevel="0" collapsed="false">
      <c r="A2072" s="7" t="s">
        <v>3442</v>
      </c>
      <c r="B2072" s="7" t="s">
        <v>325</v>
      </c>
      <c r="C2072" s="8" t="s">
        <v>3480</v>
      </c>
      <c r="D2072" s="9" t="str">
        <f aca="false">A2072&amp;"|"&amp;B2072</f>
        <v>Ohio|Fulton County</v>
      </c>
      <c r="E2072" s="10" t="n">
        <v>832</v>
      </c>
      <c r="F2072" s="10" t="n">
        <v>1325</v>
      </c>
      <c r="G2072" s="10" t="n">
        <v>70</v>
      </c>
      <c r="H2072" s="10" t="n">
        <v>13</v>
      </c>
      <c r="I2072" s="10" t="n">
        <v>752</v>
      </c>
      <c r="J2072" s="10" t="n">
        <v>72866</v>
      </c>
      <c r="K2072" s="11" t="n">
        <v>42434</v>
      </c>
      <c r="L2072" s="12" t="n">
        <f aca="false">IF(COUNT(F2072,G2072)=2,F2072+G2072,"")</f>
        <v>1395</v>
      </c>
      <c r="M2072" s="12" t="n">
        <f aca="false">IF(COUNT(E2072,H2072)=2,E2072+H2072,"")</f>
        <v>845</v>
      </c>
    </row>
    <row r="2073" customFormat="false" ht="15" hidden="false" customHeight="false" outlineLevel="0" collapsed="false">
      <c r="A2073" s="7" t="s">
        <v>3442</v>
      </c>
      <c r="B2073" s="7" t="s">
        <v>3481</v>
      </c>
      <c r="C2073" s="8" t="s">
        <v>3482</v>
      </c>
      <c r="D2073" s="9" t="str">
        <f aca="false">A2073&amp;"|"&amp;B2073</f>
        <v>Ohio|Gallia County</v>
      </c>
      <c r="E2073" s="10" t="n">
        <v>798</v>
      </c>
      <c r="F2073" s="10" t="n">
        <v>1216</v>
      </c>
      <c r="G2073" s="10" t="n">
        <v>67</v>
      </c>
      <c r="H2073" s="10" t="n">
        <v>13</v>
      </c>
      <c r="I2073" s="10" t="n">
        <v>752</v>
      </c>
      <c r="J2073" s="10" t="n">
        <v>56455</v>
      </c>
      <c r="K2073" s="11" t="n">
        <v>29162</v>
      </c>
      <c r="L2073" s="12" t="n">
        <f aca="false">IF(COUNT(F2073,G2073)=2,F2073+G2073,"")</f>
        <v>1283</v>
      </c>
      <c r="M2073" s="12" t="n">
        <f aca="false">IF(COUNT(E2073,H2073)=2,E2073+H2073,"")</f>
        <v>811</v>
      </c>
    </row>
    <row r="2074" customFormat="false" ht="15" hidden="false" customHeight="false" outlineLevel="0" collapsed="false">
      <c r="A2074" s="7" t="s">
        <v>3442</v>
      </c>
      <c r="B2074" s="7" t="s">
        <v>3483</v>
      </c>
      <c r="C2074" s="8" t="s">
        <v>3484</v>
      </c>
      <c r="D2074" s="9" t="str">
        <f aca="false">A2074&amp;"|"&amp;B2074</f>
        <v>Ohio|Geauga County</v>
      </c>
      <c r="E2074" s="10" t="n">
        <v>1018</v>
      </c>
      <c r="F2074" s="10" t="n">
        <v>1918</v>
      </c>
      <c r="G2074" s="10" t="n">
        <v>86</v>
      </c>
      <c r="H2074" s="10" t="n">
        <v>13</v>
      </c>
      <c r="I2074" s="10" t="n">
        <v>1278</v>
      </c>
      <c r="J2074" s="10" t="n">
        <v>100783</v>
      </c>
      <c r="K2074" s="11" t="n">
        <v>95479</v>
      </c>
      <c r="L2074" s="12" t="n">
        <f aca="false">IF(COUNT(F2074,G2074)=2,F2074+G2074,"")</f>
        <v>2004</v>
      </c>
      <c r="M2074" s="12" t="n">
        <f aca="false">IF(COUNT(E2074,H2074)=2,E2074+H2074,"")</f>
        <v>1031</v>
      </c>
    </row>
    <row r="2075" customFormat="false" ht="15" hidden="false" customHeight="false" outlineLevel="0" collapsed="false">
      <c r="A2075" s="7" t="s">
        <v>3442</v>
      </c>
      <c r="B2075" s="7" t="s">
        <v>117</v>
      </c>
      <c r="C2075" s="8" t="s">
        <v>3485</v>
      </c>
      <c r="D2075" s="9" t="str">
        <f aca="false">A2075&amp;"|"&amp;B2075</f>
        <v>Ohio|Greene County</v>
      </c>
      <c r="E2075" s="10" t="n">
        <v>1089</v>
      </c>
      <c r="F2075" s="10" t="n">
        <v>1665</v>
      </c>
      <c r="G2075" s="10" t="n">
        <v>92</v>
      </c>
      <c r="H2075" s="10" t="n">
        <v>13</v>
      </c>
      <c r="I2075" s="10" t="n">
        <v>1278</v>
      </c>
      <c r="J2075" s="10" t="n">
        <v>85218</v>
      </c>
      <c r="K2075" s="11" t="n">
        <v>168531</v>
      </c>
      <c r="L2075" s="12" t="n">
        <f aca="false">IF(COUNT(F2075,G2075)=2,F2075+G2075,"")</f>
        <v>1757</v>
      </c>
      <c r="M2075" s="12" t="n">
        <f aca="false">IF(COUNT(E2075,H2075)=2,E2075+H2075,"")</f>
        <v>1102</v>
      </c>
    </row>
    <row r="2076" customFormat="false" ht="15" hidden="false" customHeight="false" outlineLevel="0" collapsed="false">
      <c r="A2076" s="7" t="s">
        <v>3442</v>
      </c>
      <c r="B2076" s="7" t="s">
        <v>3486</v>
      </c>
      <c r="C2076" s="8" t="s">
        <v>3487</v>
      </c>
      <c r="D2076" s="9" t="str">
        <f aca="false">A2076&amp;"|"&amp;B2076</f>
        <v>Ohio|Guernsey County</v>
      </c>
      <c r="E2076" s="10" t="n">
        <v>803</v>
      </c>
      <c r="F2076" s="10" t="n">
        <v>1216</v>
      </c>
      <c r="G2076" s="10" t="n">
        <v>68</v>
      </c>
      <c r="H2076" s="10" t="n">
        <v>13</v>
      </c>
      <c r="I2076" s="10" t="n">
        <v>961</v>
      </c>
      <c r="J2076" s="10" t="n">
        <v>55756</v>
      </c>
      <c r="K2076" s="11" t="n">
        <v>38283</v>
      </c>
      <c r="L2076" s="12" t="n">
        <f aca="false">IF(COUNT(F2076,G2076)=2,F2076+G2076,"")</f>
        <v>1284</v>
      </c>
      <c r="M2076" s="12" t="n">
        <f aca="false">IF(COUNT(E2076,H2076)=2,E2076+H2076,"")</f>
        <v>816</v>
      </c>
    </row>
    <row r="2077" customFormat="false" ht="15" hidden="false" customHeight="false" outlineLevel="0" collapsed="false">
      <c r="A2077" s="7" t="s">
        <v>3442</v>
      </c>
      <c r="B2077" s="7" t="s">
        <v>717</v>
      </c>
      <c r="C2077" s="8" t="s">
        <v>3488</v>
      </c>
      <c r="D2077" s="9" t="str">
        <f aca="false">A2077&amp;"|"&amp;B2077</f>
        <v>Ohio|Hamilton County</v>
      </c>
      <c r="E2077" s="10" t="n">
        <v>1005</v>
      </c>
      <c r="F2077" s="10" t="n">
        <v>1620</v>
      </c>
      <c r="G2077" s="10" t="n">
        <v>85</v>
      </c>
      <c r="H2077" s="10" t="n">
        <v>13</v>
      </c>
      <c r="I2077" s="10" t="n">
        <v>1278</v>
      </c>
      <c r="J2077" s="10" t="n">
        <v>70816</v>
      </c>
      <c r="K2077" s="11" t="n">
        <v>827878</v>
      </c>
      <c r="L2077" s="12" t="n">
        <f aca="false">IF(COUNT(F2077,G2077)=2,F2077+G2077,"")</f>
        <v>1705</v>
      </c>
      <c r="M2077" s="12" t="n">
        <f aca="false">IF(COUNT(E2077,H2077)=2,E2077+H2077,"")</f>
        <v>1018</v>
      </c>
    </row>
    <row r="2078" customFormat="false" ht="15" hidden="false" customHeight="false" outlineLevel="0" collapsed="false">
      <c r="A2078" s="7" t="s">
        <v>3442</v>
      </c>
      <c r="B2078" s="7" t="s">
        <v>915</v>
      </c>
      <c r="C2078" s="8" t="s">
        <v>3489</v>
      </c>
      <c r="D2078" s="9" t="str">
        <f aca="false">A2078&amp;"|"&amp;B2078</f>
        <v>Ohio|Hancock County</v>
      </c>
      <c r="E2078" s="10" t="n">
        <v>926</v>
      </c>
      <c r="F2078" s="10" t="n">
        <v>1388</v>
      </c>
      <c r="G2078" s="10" t="n">
        <v>78</v>
      </c>
      <c r="H2078" s="10" t="n">
        <v>13</v>
      </c>
      <c r="I2078" s="10" t="n">
        <v>1278</v>
      </c>
      <c r="J2078" s="10" t="n">
        <v>69699</v>
      </c>
      <c r="K2078" s="11" t="n">
        <v>74885</v>
      </c>
      <c r="L2078" s="12" t="n">
        <f aca="false">IF(COUNT(F2078,G2078)=2,F2078+G2078,"")</f>
        <v>1466</v>
      </c>
      <c r="M2078" s="12" t="n">
        <f aca="false">IF(COUNT(E2078,H2078)=2,E2078+H2078,"")</f>
        <v>939</v>
      </c>
    </row>
    <row r="2079" customFormat="false" ht="15" hidden="false" customHeight="false" outlineLevel="0" collapsed="false">
      <c r="A2079" s="7" t="s">
        <v>3442</v>
      </c>
      <c r="B2079" s="7" t="s">
        <v>1203</v>
      </c>
      <c r="C2079" s="8" t="s">
        <v>3490</v>
      </c>
      <c r="D2079" s="9" t="str">
        <f aca="false">A2079&amp;"|"&amp;B2079</f>
        <v>Ohio|Hardin County</v>
      </c>
      <c r="E2079" s="10" t="n">
        <v>733</v>
      </c>
      <c r="F2079" s="10" t="n">
        <v>1207</v>
      </c>
      <c r="G2079" s="10" t="n">
        <v>62</v>
      </c>
      <c r="H2079" s="10" t="n">
        <v>13</v>
      </c>
      <c r="I2079" s="10" t="n">
        <v>961</v>
      </c>
      <c r="J2079" s="10" t="n">
        <v>58001</v>
      </c>
      <c r="K2079" s="11" t="n">
        <v>30527</v>
      </c>
      <c r="L2079" s="12" t="n">
        <f aca="false">IF(COUNT(F2079,G2079)=2,F2079+G2079,"")</f>
        <v>1269</v>
      </c>
      <c r="M2079" s="12" t="n">
        <f aca="false">IF(COUNT(E2079,H2079)=2,E2079+H2079,"")</f>
        <v>746</v>
      </c>
    </row>
    <row r="2080" customFormat="false" ht="15" hidden="false" customHeight="false" outlineLevel="0" collapsed="false">
      <c r="A2080" s="7" t="s">
        <v>3442</v>
      </c>
      <c r="B2080" s="7" t="s">
        <v>1349</v>
      </c>
      <c r="C2080" s="8" t="s">
        <v>3491</v>
      </c>
      <c r="D2080" s="9" t="str">
        <f aca="false">A2080&amp;"|"&amp;B2080</f>
        <v>Ohio|Harrison County</v>
      </c>
      <c r="E2080" s="10" t="n">
        <v>753</v>
      </c>
      <c r="F2080" s="10" t="n">
        <v>1064</v>
      </c>
      <c r="G2080" s="10" t="n">
        <v>63</v>
      </c>
      <c r="H2080" s="10" t="n">
        <v>13</v>
      </c>
      <c r="I2080" s="10" t="n">
        <v>752</v>
      </c>
      <c r="J2080" s="10" t="n">
        <v>53851</v>
      </c>
      <c r="K2080" s="11" t="n">
        <v>14408</v>
      </c>
      <c r="L2080" s="12" t="n">
        <f aca="false">IF(COUNT(F2080,G2080)=2,F2080+G2080,"")</f>
        <v>1127</v>
      </c>
      <c r="M2080" s="12" t="n">
        <f aca="false">IF(COUNT(E2080,H2080)=2,E2080+H2080,"")</f>
        <v>766</v>
      </c>
    </row>
    <row r="2081" customFormat="false" ht="15" hidden="false" customHeight="false" outlineLevel="0" collapsed="false">
      <c r="A2081" s="7" t="s">
        <v>3442</v>
      </c>
      <c r="B2081" s="7" t="s">
        <v>121</v>
      </c>
      <c r="C2081" s="8" t="s">
        <v>3492</v>
      </c>
      <c r="D2081" s="9" t="str">
        <f aca="false">A2081&amp;"|"&amp;B2081</f>
        <v>Ohio|Henry County</v>
      </c>
      <c r="E2081" s="10" t="n">
        <v>866</v>
      </c>
      <c r="F2081" s="10" t="n">
        <v>1247</v>
      </c>
      <c r="G2081" s="10" t="n">
        <v>73</v>
      </c>
      <c r="H2081" s="10" t="n">
        <v>13</v>
      </c>
      <c r="I2081" s="10" t="n">
        <v>752</v>
      </c>
      <c r="J2081" s="10" t="n">
        <v>79267</v>
      </c>
      <c r="K2081" s="11" t="n">
        <v>27581</v>
      </c>
      <c r="L2081" s="12" t="n">
        <f aca="false">IF(COUNT(F2081,G2081)=2,F2081+G2081,"")</f>
        <v>1320</v>
      </c>
      <c r="M2081" s="12" t="n">
        <f aca="false">IF(COUNT(E2081,H2081)=2,E2081+H2081,"")</f>
        <v>879</v>
      </c>
    </row>
    <row r="2082" customFormat="false" ht="15" hidden="false" customHeight="false" outlineLevel="0" collapsed="false">
      <c r="A2082" s="7" t="s">
        <v>3442</v>
      </c>
      <c r="B2082" s="7" t="s">
        <v>3493</v>
      </c>
      <c r="C2082" s="8" t="s">
        <v>3494</v>
      </c>
      <c r="D2082" s="9" t="str">
        <f aca="false">A2082&amp;"|"&amp;B2082</f>
        <v>Ohio|Highland County</v>
      </c>
      <c r="E2082" s="10" t="n">
        <v>757</v>
      </c>
      <c r="F2082" s="10" t="n">
        <v>1190</v>
      </c>
      <c r="G2082" s="10" t="n">
        <v>64</v>
      </c>
      <c r="H2082" s="10" t="n">
        <v>13</v>
      </c>
      <c r="I2082" s="10" t="n">
        <v>752</v>
      </c>
      <c r="J2082" s="10" t="n">
        <v>62008</v>
      </c>
      <c r="K2082" s="11" t="n">
        <v>43403</v>
      </c>
      <c r="L2082" s="12" t="n">
        <f aca="false">IF(COUNT(F2082,G2082)=2,F2082+G2082,"")</f>
        <v>1254</v>
      </c>
      <c r="M2082" s="12" t="n">
        <f aca="false">IF(COUNT(E2082,H2082)=2,E2082+H2082,"")</f>
        <v>770</v>
      </c>
    </row>
    <row r="2083" customFormat="false" ht="15" hidden="false" customHeight="false" outlineLevel="0" collapsed="false">
      <c r="A2083" s="7" t="s">
        <v>3442</v>
      </c>
      <c r="B2083" s="7" t="s">
        <v>3495</v>
      </c>
      <c r="C2083" s="8" t="s">
        <v>3496</v>
      </c>
      <c r="D2083" s="9" t="str">
        <f aca="false">A2083&amp;"|"&amp;B2083</f>
        <v>Ohio|Hocking County</v>
      </c>
      <c r="E2083" s="10" t="n">
        <v>806</v>
      </c>
      <c r="F2083" s="10" t="n">
        <v>1282</v>
      </c>
      <c r="G2083" s="10" t="n">
        <v>68</v>
      </c>
      <c r="H2083" s="10" t="n">
        <v>13</v>
      </c>
      <c r="I2083" s="10" t="n">
        <v>752</v>
      </c>
      <c r="J2083" s="10" t="n">
        <v>61366</v>
      </c>
      <c r="K2083" s="11" t="n">
        <v>27938</v>
      </c>
      <c r="L2083" s="12" t="n">
        <f aca="false">IF(COUNT(F2083,G2083)=2,F2083+G2083,"")</f>
        <v>1350</v>
      </c>
      <c r="M2083" s="12" t="n">
        <f aca="false">IF(COUNT(E2083,H2083)=2,E2083+H2083,"")</f>
        <v>819</v>
      </c>
    </row>
    <row r="2084" customFormat="false" ht="15" hidden="false" customHeight="false" outlineLevel="0" collapsed="false">
      <c r="A2084" s="7" t="s">
        <v>3442</v>
      </c>
      <c r="B2084" s="7" t="s">
        <v>729</v>
      </c>
      <c r="C2084" s="8" t="s">
        <v>3497</v>
      </c>
      <c r="D2084" s="9" t="str">
        <f aca="false">A2084&amp;"|"&amp;B2084</f>
        <v>Ohio|Holmes County</v>
      </c>
      <c r="E2084" s="10" t="n">
        <v>773</v>
      </c>
      <c r="F2084" s="10" t="n">
        <v>1414</v>
      </c>
      <c r="G2084" s="10" t="n">
        <v>65</v>
      </c>
      <c r="H2084" s="10" t="n">
        <v>13</v>
      </c>
      <c r="I2084" s="10" t="n">
        <v>1278</v>
      </c>
      <c r="J2084" s="10" t="n">
        <v>74774</v>
      </c>
      <c r="K2084" s="11" t="n">
        <v>44312</v>
      </c>
      <c r="L2084" s="12" t="n">
        <f aca="false">IF(COUNT(F2084,G2084)=2,F2084+G2084,"")</f>
        <v>1479</v>
      </c>
      <c r="M2084" s="12" t="n">
        <f aca="false">IF(COUNT(E2084,H2084)=2,E2084+H2084,"")</f>
        <v>786</v>
      </c>
    </row>
    <row r="2085" customFormat="false" ht="15" hidden="false" customHeight="false" outlineLevel="0" collapsed="false">
      <c r="A2085" s="7" t="s">
        <v>3442</v>
      </c>
      <c r="B2085" s="7" t="s">
        <v>2214</v>
      </c>
      <c r="C2085" s="8" t="s">
        <v>3498</v>
      </c>
      <c r="D2085" s="9" t="str">
        <f aca="false">A2085&amp;"|"&amp;B2085</f>
        <v>Ohio|Huron County</v>
      </c>
      <c r="E2085" s="10" t="n">
        <v>824</v>
      </c>
      <c r="F2085" s="10" t="n">
        <v>1202</v>
      </c>
      <c r="G2085" s="10" t="n">
        <v>69</v>
      </c>
      <c r="H2085" s="10" t="n">
        <v>13</v>
      </c>
      <c r="I2085" s="10" t="n">
        <v>961</v>
      </c>
      <c r="J2085" s="10" t="n">
        <v>65972</v>
      </c>
      <c r="K2085" s="11" t="n">
        <v>58412</v>
      </c>
      <c r="L2085" s="12" t="n">
        <f aca="false">IF(COUNT(F2085,G2085)=2,F2085+G2085,"")</f>
        <v>1271</v>
      </c>
      <c r="M2085" s="12" t="n">
        <f aca="false">IF(COUNT(E2085,H2085)=2,E2085+H2085,"")</f>
        <v>837</v>
      </c>
    </row>
    <row r="2086" customFormat="false" ht="15" hidden="false" customHeight="false" outlineLevel="0" collapsed="false">
      <c r="A2086" s="7" t="s">
        <v>3442</v>
      </c>
      <c r="B2086" s="7" t="s">
        <v>125</v>
      </c>
      <c r="C2086" s="8" t="s">
        <v>3499</v>
      </c>
      <c r="D2086" s="9" t="str">
        <f aca="false">A2086&amp;"|"&amp;B2086</f>
        <v>Ohio|Jackson County</v>
      </c>
      <c r="E2086" s="10" t="n">
        <v>773</v>
      </c>
      <c r="F2086" s="10" t="n">
        <v>1174</v>
      </c>
      <c r="G2086" s="10" t="n">
        <v>65</v>
      </c>
      <c r="H2086" s="10" t="n">
        <v>13</v>
      </c>
      <c r="I2086" s="10" t="n">
        <v>752</v>
      </c>
      <c r="J2086" s="10" t="n">
        <v>58409</v>
      </c>
      <c r="K2086" s="11" t="n">
        <v>32588</v>
      </c>
      <c r="L2086" s="12" t="n">
        <f aca="false">IF(COUNT(F2086,G2086)=2,F2086+G2086,"")</f>
        <v>1239</v>
      </c>
      <c r="M2086" s="12" t="n">
        <f aca="false">IF(COUNT(E2086,H2086)=2,E2086+H2086,"")</f>
        <v>786</v>
      </c>
    </row>
    <row r="2087" customFormat="false" ht="15" hidden="false" customHeight="false" outlineLevel="0" collapsed="false">
      <c r="A2087" s="7" t="s">
        <v>3442</v>
      </c>
      <c r="B2087" s="7" t="s">
        <v>127</v>
      </c>
      <c r="C2087" s="8" t="s">
        <v>3500</v>
      </c>
      <c r="D2087" s="9" t="str">
        <f aca="false">A2087&amp;"|"&amp;B2087</f>
        <v>Ohio|Jefferson County</v>
      </c>
      <c r="E2087" s="10" t="n">
        <v>792</v>
      </c>
      <c r="F2087" s="10" t="n">
        <v>1113</v>
      </c>
      <c r="G2087" s="10" t="n">
        <v>67</v>
      </c>
      <c r="H2087" s="10" t="n">
        <v>13</v>
      </c>
      <c r="I2087" s="10" t="n">
        <v>1278</v>
      </c>
      <c r="J2087" s="10" t="n">
        <v>56983</v>
      </c>
      <c r="K2087" s="11" t="n">
        <v>64855</v>
      </c>
      <c r="L2087" s="12" t="n">
        <f aca="false">IF(COUNT(F2087,G2087)=2,F2087+G2087,"")</f>
        <v>1180</v>
      </c>
      <c r="M2087" s="12" t="n">
        <f aca="false">IF(COUNT(E2087,H2087)=2,E2087+H2087,"")</f>
        <v>805</v>
      </c>
    </row>
    <row r="2088" customFormat="false" ht="15" hidden="false" customHeight="false" outlineLevel="0" collapsed="false">
      <c r="A2088" s="7" t="s">
        <v>3442</v>
      </c>
      <c r="B2088" s="7" t="s">
        <v>1224</v>
      </c>
      <c r="C2088" s="8" t="s">
        <v>3501</v>
      </c>
      <c r="D2088" s="9" t="str">
        <f aca="false">A2088&amp;"|"&amp;B2088</f>
        <v>Ohio|Knox County</v>
      </c>
      <c r="E2088" s="10" t="n">
        <v>925</v>
      </c>
      <c r="F2088" s="10" t="n">
        <v>1408</v>
      </c>
      <c r="G2088" s="10" t="n">
        <v>78</v>
      </c>
      <c r="H2088" s="10" t="n">
        <v>13</v>
      </c>
      <c r="I2088" s="10" t="n">
        <v>1278</v>
      </c>
      <c r="J2088" s="10" t="n">
        <v>73988</v>
      </c>
      <c r="K2088" s="11" t="n">
        <v>62888</v>
      </c>
      <c r="L2088" s="12" t="n">
        <f aca="false">IF(COUNT(F2088,G2088)=2,F2088+G2088,"")</f>
        <v>1486</v>
      </c>
      <c r="M2088" s="12" t="n">
        <f aca="false">IF(COUNT(E2088,H2088)=2,E2088+H2088,"")</f>
        <v>938</v>
      </c>
    </row>
    <row r="2089" customFormat="false" ht="15" hidden="false" customHeight="false" outlineLevel="0" collapsed="false">
      <c r="A2089" s="7" t="s">
        <v>3442</v>
      </c>
      <c r="B2089" s="7" t="s">
        <v>447</v>
      </c>
      <c r="C2089" s="8" t="s">
        <v>3502</v>
      </c>
      <c r="D2089" s="9" t="str">
        <f aca="false">A2089&amp;"|"&amp;B2089</f>
        <v>Ohio|Lake County</v>
      </c>
      <c r="E2089" s="10" t="n">
        <v>1073</v>
      </c>
      <c r="F2089" s="10" t="n">
        <v>1472</v>
      </c>
      <c r="G2089" s="10" t="n">
        <v>90</v>
      </c>
      <c r="H2089" s="10" t="n">
        <v>13</v>
      </c>
      <c r="I2089" s="10" t="n">
        <v>1278</v>
      </c>
      <c r="J2089" s="10" t="n">
        <v>77952</v>
      </c>
      <c r="K2089" s="11" t="n">
        <v>232101</v>
      </c>
      <c r="L2089" s="12" t="n">
        <f aca="false">IF(COUNT(F2089,G2089)=2,F2089+G2089,"")</f>
        <v>1562</v>
      </c>
      <c r="M2089" s="12" t="n">
        <f aca="false">IF(COUNT(E2089,H2089)=2,E2089+H2089,"")</f>
        <v>1086</v>
      </c>
    </row>
    <row r="2090" customFormat="false" ht="15" hidden="false" customHeight="false" outlineLevel="0" collapsed="false">
      <c r="A2090" s="7" t="s">
        <v>3442</v>
      </c>
      <c r="B2090" s="7" t="s">
        <v>133</v>
      </c>
      <c r="C2090" s="8" t="s">
        <v>3503</v>
      </c>
      <c r="D2090" s="9" t="str">
        <f aca="false">A2090&amp;"|"&amp;B2090</f>
        <v>Ohio|Lawrence County</v>
      </c>
      <c r="E2090" s="10" t="n">
        <v>830</v>
      </c>
      <c r="F2090" s="10" t="n">
        <v>1194</v>
      </c>
      <c r="G2090" s="10" t="n">
        <v>70</v>
      </c>
      <c r="H2090" s="10" t="n">
        <v>13</v>
      </c>
      <c r="I2090" s="10" t="n">
        <v>961</v>
      </c>
      <c r="J2090" s="10" t="n">
        <v>54842</v>
      </c>
      <c r="K2090" s="11" t="n">
        <v>57385</v>
      </c>
      <c r="L2090" s="12" t="n">
        <f aca="false">IF(COUNT(F2090,G2090)=2,F2090+G2090,"")</f>
        <v>1264</v>
      </c>
      <c r="M2090" s="12" t="n">
        <f aca="false">IF(COUNT(E2090,H2090)=2,E2090+H2090,"")</f>
        <v>843</v>
      </c>
    </row>
    <row r="2091" customFormat="false" ht="15" hidden="false" customHeight="false" outlineLevel="0" collapsed="false">
      <c r="A2091" s="7" t="s">
        <v>3442</v>
      </c>
      <c r="B2091" s="7" t="s">
        <v>3504</v>
      </c>
      <c r="C2091" s="8" t="s">
        <v>3505</v>
      </c>
      <c r="D2091" s="9" t="str">
        <f aca="false">A2091&amp;"|"&amp;B2091</f>
        <v>Ohio|Licking County</v>
      </c>
      <c r="E2091" s="10" t="n">
        <v>999</v>
      </c>
      <c r="F2091" s="10" t="n">
        <v>1651</v>
      </c>
      <c r="G2091" s="10" t="n">
        <v>84</v>
      </c>
      <c r="H2091" s="10" t="n">
        <v>13</v>
      </c>
      <c r="I2091" s="10" t="n">
        <v>961</v>
      </c>
      <c r="J2091" s="10" t="n">
        <v>81033</v>
      </c>
      <c r="K2091" s="11" t="n">
        <v>180311</v>
      </c>
      <c r="L2091" s="12" t="n">
        <f aca="false">IF(COUNT(F2091,G2091)=2,F2091+G2091,"")</f>
        <v>1735</v>
      </c>
      <c r="M2091" s="12" t="n">
        <f aca="false">IF(COUNT(E2091,H2091)=2,E2091+H2091,"")</f>
        <v>1012</v>
      </c>
    </row>
    <row r="2092" customFormat="false" ht="15" hidden="false" customHeight="false" outlineLevel="0" collapsed="false">
      <c r="A2092" s="7" t="s">
        <v>3442</v>
      </c>
      <c r="B2092" s="7" t="s">
        <v>354</v>
      </c>
      <c r="C2092" s="8" t="s">
        <v>3506</v>
      </c>
      <c r="D2092" s="9" t="str">
        <f aca="false">A2092&amp;"|"&amp;B2092</f>
        <v>Ohio|Logan County</v>
      </c>
      <c r="E2092" s="10" t="n">
        <v>832</v>
      </c>
      <c r="F2092" s="10" t="n">
        <v>1324</v>
      </c>
      <c r="G2092" s="10" t="n">
        <v>70</v>
      </c>
      <c r="H2092" s="10" t="n">
        <v>13</v>
      </c>
      <c r="I2092" s="10" t="n">
        <v>961</v>
      </c>
      <c r="J2092" s="10" t="n">
        <v>69183</v>
      </c>
      <c r="K2092" s="11" t="n">
        <v>46140</v>
      </c>
      <c r="L2092" s="12" t="n">
        <f aca="false">IF(COUNT(F2092,G2092)=2,F2092+G2092,"")</f>
        <v>1394</v>
      </c>
      <c r="M2092" s="12" t="n">
        <f aca="false">IF(COUNT(E2092,H2092)=2,E2092+H2092,"")</f>
        <v>845</v>
      </c>
    </row>
    <row r="2093" customFormat="false" ht="15" hidden="false" customHeight="false" outlineLevel="0" collapsed="false">
      <c r="A2093" s="7" t="s">
        <v>3442</v>
      </c>
      <c r="B2093" s="7" t="s">
        <v>3507</v>
      </c>
      <c r="C2093" s="8" t="s">
        <v>3508</v>
      </c>
      <c r="D2093" s="9" t="str">
        <f aca="false">A2093&amp;"|"&amp;B2093</f>
        <v>Ohio|Lorain County</v>
      </c>
      <c r="E2093" s="10" t="n">
        <v>916</v>
      </c>
      <c r="F2093" s="10" t="n">
        <v>1495</v>
      </c>
      <c r="G2093" s="10" t="n">
        <v>77</v>
      </c>
      <c r="H2093" s="10" t="n">
        <v>13</v>
      </c>
      <c r="I2093" s="10" t="n">
        <v>1278</v>
      </c>
      <c r="J2093" s="10" t="n">
        <v>70693</v>
      </c>
      <c r="K2093" s="11" t="n">
        <v>314588</v>
      </c>
      <c r="L2093" s="12" t="n">
        <f aca="false">IF(COUNT(F2093,G2093)=2,F2093+G2093,"")</f>
        <v>1572</v>
      </c>
      <c r="M2093" s="12" t="n">
        <f aca="false">IF(COUNT(E2093,H2093)=2,E2093+H2093,"")</f>
        <v>929</v>
      </c>
    </row>
    <row r="2094" customFormat="false" ht="15" hidden="false" customHeight="false" outlineLevel="0" collapsed="false">
      <c r="A2094" s="7" t="s">
        <v>3442</v>
      </c>
      <c r="B2094" s="7" t="s">
        <v>1524</v>
      </c>
      <c r="C2094" s="8" t="s">
        <v>3509</v>
      </c>
      <c r="D2094" s="9" t="str">
        <f aca="false">A2094&amp;"|"&amp;B2094</f>
        <v>Ohio|Lucas County</v>
      </c>
      <c r="E2094" s="10" t="n">
        <v>911</v>
      </c>
      <c r="F2094" s="10" t="n">
        <v>1373</v>
      </c>
      <c r="G2094" s="10" t="n">
        <v>77</v>
      </c>
      <c r="H2094" s="10" t="n">
        <v>13</v>
      </c>
      <c r="I2094" s="10" t="n">
        <v>1278</v>
      </c>
      <c r="J2094" s="10" t="n">
        <v>60095</v>
      </c>
      <c r="K2094" s="11" t="n">
        <v>428748</v>
      </c>
      <c r="L2094" s="12" t="n">
        <f aca="false">IF(COUNT(F2094,G2094)=2,F2094+G2094,"")</f>
        <v>1450</v>
      </c>
      <c r="M2094" s="12" t="n">
        <f aca="false">IF(COUNT(E2094,H2094)=2,E2094+H2094,"")</f>
        <v>924</v>
      </c>
    </row>
    <row r="2095" customFormat="false" ht="15" hidden="false" customHeight="false" outlineLevel="0" collapsed="false">
      <c r="A2095" s="7" t="s">
        <v>3442</v>
      </c>
      <c r="B2095" s="7" t="s">
        <v>143</v>
      </c>
      <c r="C2095" s="8" t="s">
        <v>3510</v>
      </c>
      <c r="D2095" s="9" t="str">
        <f aca="false">A2095&amp;"|"&amp;B2095</f>
        <v>Ohio|Madison County</v>
      </c>
      <c r="E2095" s="10" t="n">
        <v>944</v>
      </c>
      <c r="F2095" s="10" t="n">
        <v>1496</v>
      </c>
      <c r="G2095" s="10" t="n">
        <v>80</v>
      </c>
      <c r="H2095" s="10" t="n">
        <v>13</v>
      </c>
      <c r="I2095" s="10" t="n">
        <v>961</v>
      </c>
      <c r="J2095" s="10" t="n">
        <v>83229</v>
      </c>
      <c r="K2095" s="11" t="n">
        <v>44126</v>
      </c>
      <c r="L2095" s="12" t="n">
        <f aca="false">IF(COUNT(F2095,G2095)=2,F2095+G2095,"")</f>
        <v>1576</v>
      </c>
      <c r="M2095" s="12" t="n">
        <f aca="false">IF(COUNT(E2095,H2095)=2,E2095+H2095,"")</f>
        <v>957</v>
      </c>
    </row>
    <row r="2096" customFormat="false" ht="15" hidden="false" customHeight="false" outlineLevel="0" collapsed="false">
      <c r="A2096" s="7" t="s">
        <v>3442</v>
      </c>
      <c r="B2096" s="7" t="s">
        <v>3511</v>
      </c>
      <c r="C2096" s="8" t="s">
        <v>3512</v>
      </c>
      <c r="D2096" s="9" t="str">
        <f aca="false">A2096&amp;"|"&amp;B2096</f>
        <v>Ohio|Mahoning County</v>
      </c>
      <c r="E2096" s="10" t="n">
        <v>775</v>
      </c>
      <c r="F2096" s="10" t="n">
        <v>1210</v>
      </c>
      <c r="G2096" s="10" t="n">
        <v>65</v>
      </c>
      <c r="H2096" s="10" t="n">
        <v>13</v>
      </c>
      <c r="I2096" s="10" t="n">
        <v>961</v>
      </c>
      <c r="J2096" s="10" t="n">
        <v>55576</v>
      </c>
      <c r="K2096" s="11" t="n">
        <v>227063</v>
      </c>
      <c r="L2096" s="12" t="n">
        <f aca="false">IF(COUNT(F2096,G2096)=2,F2096+G2096,"")</f>
        <v>1275</v>
      </c>
      <c r="M2096" s="12" t="n">
        <f aca="false">IF(COUNT(E2096,H2096)=2,E2096+H2096,"")</f>
        <v>788</v>
      </c>
    </row>
    <row r="2097" customFormat="false" ht="15" hidden="false" customHeight="false" outlineLevel="0" collapsed="false">
      <c r="A2097" s="7" t="s">
        <v>3442</v>
      </c>
      <c r="B2097" s="7" t="s">
        <v>147</v>
      </c>
      <c r="C2097" s="8" t="s">
        <v>3513</v>
      </c>
      <c r="D2097" s="9" t="str">
        <f aca="false">A2097&amp;"|"&amp;B2097</f>
        <v>Ohio|Marion County</v>
      </c>
      <c r="E2097" s="10" t="n">
        <v>850</v>
      </c>
      <c r="F2097" s="10" t="n">
        <v>1210</v>
      </c>
      <c r="G2097" s="10" t="n">
        <v>72</v>
      </c>
      <c r="H2097" s="10" t="n">
        <v>13</v>
      </c>
      <c r="I2097" s="10" t="n">
        <v>1278</v>
      </c>
      <c r="J2097" s="10" t="n">
        <v>57306</v>
      </c>
      <c r="K2097" s="11" t="n">
        <v>65145</v>
      </c>
      <c r="L2097" s="12" t="n">
        <f aca="false">IF(COUNT(F2097,G2097)=2,F2097+G2097,"")</f>
        <v>1282</v>
      </c>
      <c r="M2097" s="12" t="n">
        <f aca="false">IF(COUNT(E2097,H2097)=2,E2097+H2097,"")</f>
        <v>863</v>
      </c>
    </row>
    <row r="2098" customFormat="false" ht="15" hidden="false" customHeight="false" outlineLevel="0" collapsed="false">
      <c r="A2098" s="7" t="s">
        <v>3442</v>
      </c>
      <c r="B2098" s="7" t="s">
        <v>3514</v>
      </c>
      <c r="C2098" s="8" t="s">
        <v>3515</v>
      </c>
      <c r="D2098" s="9" t="str">
        <f aca="false">A2098&amp;"|"&amp;B2098</f>
        <v>Ohio|Medina County</v>
      </c>
      <c r="E2098" s="10" t="n">
        <v>1090</v>
      </c>
      <c r="F2098" s="10" t="n">
        <v>1681</v>
      </c>
      <c r="G2098" s="10" t="n">
        <v>92</v>
      </c>
      <c r="H2098" s="10" t="n">
        <v>13</v>
      </c>
      <c r="I2098" s="10" t="n">
        <v>1278</v>
      </c>
      <c r="J2098" s="10" t="n">
        <v>92660</v>
      </c>
      <c r="K2098" s="11" t="n">
        <v>183049</v>
      </c>
      <c r="L2098" s="12" t="n">
        <f aca="false">IF(COUNT(F2098,G2098)=2,F2098+G2098,"")</f>
        <v>1773</v>
      </c>
      <c r="M2098" s="12" t="n">
        <f aca="false">IF(COUNT(E2098,H2098)=2,E2098+H2098,"")</f>
        <v>1103</v>
      </c>
    </row>
    <row r="2099" customFormat="false" ht="15" hidden="false" customHeight="false" outlineLevel="0" collapsed="false">
      <c r="A2099" s="7" t="s">
        <v>3442</v>
      </c>
      <c r="B2099" s="7" t="s">
        <v>3516</v>
      </c>
      <c r="C2099" s="8" t="s">
        <v>3517</v>
      </c>
      <c r="D2099" s="9" t="str">
        <f aca="false">A2099&amp;"|"&amp;B2099</f>
        <v>Ohio|Meigs County</v>
      </c>
      <c r="E2099" s="10" t="n">
        <v>704</v>
      </c>
      <c r="F2099" s="10" t="n">
        <v>1079</v>
      </c>
      <c r="G2099" s="10" t="n">
        <v>59</v>
      </c>
      <c r="H2099" s="10" t="n">
        <v>13</v>
      </c>
      <c r="I2099" s="10" t="n">
        <v>752</v>
      </c>
      <c r="J2099" s="10" t="n">
        <v>46701</v>
      </c>
      <c r="K2099" s="11" t="n">
        <v>22072</v>
      </c>
      <c r="L2099" s="12" t="n">
        <f aca="false">IF(COUNT(F2099,G2099)=2,F2099+G2099,"")</f>
        <v>1138</v>
      </c>
      <c r="M2099" s="12" t="n">
        <f aca="false">IF(COUNT(E2099,H2099)=2,E2099+H2099,"")</f>
        <v>717</v>
      </c>
    </row>
    <row r="2100" customFormat="false" ht="15" hidden="false" customHeight="false" outlineLevel="0" collapsed="false">
      <c r="A2100" s="7" t="s">
        <v>3442</v>
      </c>
      <c r="B2100" s="7" t="s">
        <v>1252</v>
      </c>
      <c r="C2100" s="8" t="s">
        <v>3518</v>
      </c>
      <c r="D2100" s="9" t="str">
        <f aca="false">A2100&amp;"|"&amp;B2100</f>
        <v>Ohio|Mercer County</v>
      </c>
      <c r="E2100" s="10" t="n">
        <v>812</v>
      </c>
      <c r="F2100" s="10" t="n">
        <v>1271</v>
      </c>
      <c r="G2100" s="10" t="n">
        <v>68</v>
      </c>
      <c r="H2100" s="10" t="n">
        <v>13</v>
      </c>
      <c r="I2100" s="10" t="n">
        <v>752</v>
      </c>
      <c r="J2100" s="10" t="n">
        <v>78036</v>
      </c>
      <c r="K2100" s="11" t="n">
        <v>42438</v>
      </c>
      <c r="L2100" s="12" t="n">
        <f aca="false">IF(COUNT(F2100,G2100)=2,F2100+G2100,"")</f>
        <v>1339</v>
      </c>
      <c r="M2100" s="12" t="n">
        <f aca="false">IF(COUNT(E2100,H2100)=2,E2100+H2100,"")</f>
        <v>825</v>
      </c>
    </row>
    <row r="2101" customFormat="false" ht="15" hidden="false" customHeight="false" outlineLevel="0" collapsed="false">
      <c r="A2101" s="7" t="s">
        <v>3442</v>
      </c>
      <c r="B2101" s="7" t="s">
        <v>1378</v>
      </c>
      <c r="C2101" s="8" t="s">
        <v>3519</v>
      </c>
      <c r="D2101" s="9" t="str">
        <f aca="false">A2101&amp;"|"&amp;B2101</f>
        <v>Ohio|Miami County</v>
      </c>
      <c r="E2101" s="10" t="n">
        <v>942</v>
      </c>
      <c r="F2101" s="10" t="n">
        <v>1401</v>
      </c>
      <c r="G2101" s="10" t="n">
        <v>79</v>
      </c>
      <c r="H2101" s="10" t="n">
        <v>13</v>
      </c>
      <c r="I2101" s="10" t="n">
        <v>752</v>
      </c>
      <c r="J2101" s="10" t="n">
        <v>74175</v>
      </c>
      <c r="K2101" s="11" t="n">
        <v>109549</v>
      </c>
      <c r="L2101" s="12" t="n">
        <f aca="false">IF(COUNT(F2101,G2101)=2,F2101+G2101,"")</f>
        <v>1480</v>
      </c>
      <c r="M2101" s="12" t="n">
        <f aca="false">IF(COUNT(E2101,H2101)=2,E2101+H2101,"")</f>
        <v>955</v>
      </c>
    </row>
    <row r="2102" customFormat="false" ht="15" hidden="false" customHeight="false" outlineLevel="0" collapsed="false">
      <c r="A2102" s="7" t="s">
        <v>3442</v>
      </c>
      <c r="B2102" s="7" t="s">
        <v>153</v>
      </c>
      <c r="C2102" s="8" t="s">
        <v>3520</v>
      </c>
      <c r="D2102" s="9" t="str">
        <f aca="false">A2102&amp;"|"&amp;B2102</f>
        <v>Ohio|Monroe County</v>
      </c>
      <c r="E2102" s="10" t="n">
        <v>626</v>
      </c>
      <c r="F2102" s="10" t="n">
        <v>1119</v>
      </c>
      <c r="G2102" s="10" t="n">
        <v>58</v>
      </c>
      <c r="H2102" s="10" t="n">
        <v>13</v>
      </c>
      <c r="I2102" s="10" t="n">
        <v>1278</v>
      </c>
      <c r="J2102" s="10" t="n">
        <v>58962</v>
      </c>
      <c r="K2102" s="11" t="n">
        <v>13308</v>
      </c>
      <c r="L2102" s="12" t="n">
        <f aca="false">IF(COUNT(F2102,G2102)=2,F2102+G2102,"")</f>
        <v>1177</v>
      </c>
      <c r="M2102" s="12" t="n">
        <f aca="false">IF(COUNT(E2102,H2102)=2,E2102+H2102,"")</f>
        <v>639</v>
      </c>
    </row>
    <row r="2103" customFormat="false" ht="15" hidden="false" customHeight="false" outlineLevel="0" collapsed="false">
      <c r="A2103" s="7" t="s">
        <v>3442</v>
      </c>
      <c r="B2103" s="7" t="s">
        <v>155</v>
      </c>
      <c r="C2103" s="8" t="s">
        <v>3521</v>
      </c>
      <c r="D2103" s="9" t="str">
        <f aca="false">A2103&amp;"|"&amp;B2103</f>
        <v>Ohio|Montgomery County</v>
      </c>
      <c r="E2103" s="10" t="n">
        <v>968</v>
      </c>
      <c r="F2103" s="10" t="n">
        <v>1396</v>
      </c>
      <c r="G2103" s="10" t="n">
        <v>82</v>
      </c>
      <c r="H2103" s="10" t="n">
        <v>13</v>
      </c>
      <c r="I2103" s="10" t="n">
        <v>1278</v>
      </c>
      <c r="J2103" s="10" t="n">
        <v>64403</v>
      </c>
      <c r="K2103" s="11" t="n">
        <v>535528</v>
      </c>
      <c r="L2103" s="12" t="n">
        <f aca="false">IF(COUNT(F2103,G2103)=2,F2103+G2103,"")</f>
        <v>1478</v>
      </c>
      <c r="M2103" s="12" t="n">
        <f aca="false">IF(COUNT(E2103,H2103)=2,E2103+H2103,"")</f>
        <v>981</v>
      </c>
    </row>
    <row r="2104" customFormat="false" ht="15" hidden="false" customHeight="false" outlineLevel="0" collapsed="false">
      <c r="A2104" s="7" t="s">
        <v>3442</v>
      </c>
      <c r="B2104" s="7" t="s">
        <v>157</v>
      </c>
      <c r="C2104" s="8" t="s">
        <v>3522</v>
      </c>
      <c r="D2104" s="9" t="str">
        <f aca="false">A2104&amp;"|"&amp;B2104</f>
        <v>Ohio|Morgan County</v>
      </c>
      <c r="E2104" s="10" t="n">
        <v>713</v>
      </c>
      <c r="F2104" s="10" t="n">
        <v>1210</v>
      </c>
      <c r="G2104" s="10" t="n">
        <v>60</v>
      </c>
      <c r="H2104" s="10" t="n">
        <v>13</v>
      </c>
      <c r="I2104" s="10" t="n">
        <v>961</v>
      </c>
      <c r="J2104" s="10" t="n">
        <v>55971</v>
      </c>
      <c r="K2104" s="11" t="n">
        <v>13758</v>
      </c>
      <c r="L2104" s="12" t="n">
        <f aca="false">IF(COUNT(F2104,G2104)=2,F2104+G2104,"")</f>
        <v>1270</v>
      </c>
      <c r="M2104" s="12" t="n">
        <f aca="false">IF(COUNT(E2104,H2104)=2,E2104+H2104,"")</f>
        <v>726</v>
      </c>
    </row>
    <row r="2105" customFormat="false" ht="15" hidden="false" customHeight="false" outlineLevel="0" collapsed="false">
      <c r="A2105" s="7" t="s">
        <v>3442</v>
      </c>
      <c r="B2105" s="7" t="s">
        <v>3523</v>
      </c>
      <c r="C2105" s="8" t="s">
        <v>3524</v>
      </c>
      <c r="D2105" s="9" t="str">
        <f aca="false">A2105&amp;"|"&amp;B2105</f>
        <v>Ohio|Morrow County</v>
      </c>
      <c r="E2105" s="10" t="n">
        <v>942</v>
      </c>
      <c r="F2105" s="10" t="n">
        <v>1444</v>
      </c>
      <c r="G2105" s="10" t="n">
        <v>79</v>
      </c>
      <c r="H2105" s="10" t="n">
        <v>13</v>
      </c>
      <c r="I2105" s="10" t="n">
        <v>1278</v>
      </c>
      <c r="J2105" s="10" t="n">
        <v>71047</v>
      </c>
      <c r="K2105" s="11" t="n">
        <v>35214</v>
      </c>
      <c r="L2105" s="12" t="n">
        <f aca="false">IF(COUNT(F2105,G2105)=2,F2105+G2105,"")</f>
        <v>1523</v>
      </c>
      <c r="M2105" s="12" t="n">
        <f aca="false">IF(COUNT(E2105,H2105)=2,E2105+H2105,"")</f>
        <v>955</v>
      </c>
    </row>
    <row r="2106" customFormat="false" ht="15" hidden="false" customHeight="false" outlineLevel="0" collapsed="false">
      <c r="A2106" s="7" t="s">
        <v>3442</v>
      </c>
      <c r="B2106" s="7" t="s">
        <v>3525</v>
      </c>
      <c r="C2106" s="8" t="s">
        <v>3526</v>
      </c>
      <c r="D2106" s="9" t="str">
        <f aca="false">A2106&amp;"|"&amp;B2106</f>
        <v>Ohio|Muskingum County</v>
      </c>
      <c r="E2106" s="10" t="n">
        <v>811</v>
      </c>
      <c r="F2106" s="10" t="n">
        <v>1294</v>
      </c>
      <c r="G2106" s="10" t="n">
        <v>68</v>
      </c>
      <c r="H2106" s="10" t="n">
        <v>13</v>
      </c>
      <c r="I2106" s="10" t="n">
        <v>752</v>
      </c>
      <c r="J2106" s="10" t="n">
        <v>59203</v>
      </c>
      <c r="K2106" s="11" t="n">
        <v>86382</v>
      </c>
      <c r="L2106" s="12" t="n">
        <f aca="false">IF(COUNT(F2106,G2106)=2,F2106+G2106,"")</f>
        <v>1362</v>
      </c>
      <c r="M2106" s="12" t="n">
        <f aca="false">IF(COUNT(E2106,H2106)=2,E2106+H2106,"")</f>
        <v>824</v>
      </c>
    </row>
    <row r="2107" customFormat="false" ht="15" hidden="false" customHeight="false" outlineLevel="0" collapsed="false">
      <c r="A2107" s="7" t="s">
        <v>3442</v>
      </c>
      <c r="B2107" s="7" t="s">
        <v>1384</v>
      </c>
      <c r="C2107" s="8" t="s">
        <v>3527</v>
      </c>
      <c r="D2107" s="9" t="str">
        <f aca="false">A2107&amp;"|"&amp;B2107</f>
        <v>Ohio|Noble County</v>
      </c>
      <c r="E2107" s="10" t="n">
        <v>730</v>
      </c>
      <c r="F2107" s="10" t="n">
        <v>1313</v>
      </c>
      <c r="G2107" s="10" t="n">
        <v>62</v>
      </c>
      <c r="H2107" s="10" t="n">
        <v>13</v>
      </c>
      <c r="I2107" s="10" t="n">
        <v>961</v>
      </c>
      <c r="J2107" s="10" t="n">
        <v>55360</v>
      </c>
      <c r="K2107" s="11" t="n">
        <v>14252</v>
      </c>
      <c r="L2107" s="12" t="n">
        <f aca="false">IF(COUNT(F2107,G2107)=2,F2107+G2107,"")</f>
        <v>1375</v>
      </c>
      <c r="M2107" s="12" t="n">
        <f aca="false">IF(COUNT(E2107,H2107)=2,E2107+H2107,"")</f>
        <v>743</v>
      </c>
    </row>
    <row r="2108" customFormat="false" ht="15" hidden="false" customHeight="false" outlineLevel="0" collapsed="false">
      <c r="A2108" s="7" t="s">
        <v>3442</v>
      </c>
      <c r="B2108" s="7" t="s">
        <v>1700</v>
      </c>
      <c r="C2108" s="8" t="s">
        <v>3528</v>
      </c>
      <c r="D2108" s="9" t="str">
        <f aca="false">A2108&amp;"|"&amp;B2108</f>
        <v>Ohio|Ottawa County</v>
      </c>
      <c r="E2108" s="10" t="n">
        <v>909</v>
      </c>
      <c r="F2108" s="10" t="n">
        <v>1432</v>
      </c>
      <c r="G2108" s="10" t="n">
        <v>77</v>
      </c>
      <c r="H2108" s="10" t="n">
        <v>13</v>
      </c>
      <c r="I2108" s="10" t="n">
        <v>961</v>
      </c>
      <c r="J2108" s="10" t="n">
        <v>75728</v>
      </c>
      <c r="K2108" s="11" t="n">
        <v>40161</v>
      </c>
      <c r="L2108" s="12" t="n">
        <f aca="false">IF(COUNT(F2108,G2108)=2,F2108+G2108,"")</f>
        <v>1509</v>
      </c>
      <c r="M2108" s="12" t="n">
        <f aca="false">IF(COUNT(E2108,H2108)=2,E2108+H2108,"")</f>
        <v>922</v>
      </c>
    </row>
    <row r="2109" customFormat="false" ht="15" hidden="false" customHeight="false" outlineLevel="0" collapsed="false">
      <c r="A2109" s="7" t="s">
        <v>3442</v>
      </c>
      <c r="B2109" s="7" t="s">
        <v>977</v>
      </c>
      <c r="C2109" s="8" t="s">
        <v>3529</v>
      </c>
      <c r="D2109" s="9" t="str">
        <f aca="false">A2109&amp;"|"&amp;B2109</f>
        <v>Ohio|Paulding County</v>
      </c>
      <c r="E2109" s="10" t="n">
        <v>750</v>
      </c>
      <c r="F2109" s="10" t="n">
        <v>1132</v>
      </c>
      <c r="G2109" s="10" t="n">
        <v>63</v>
      </c>
      <c r="H2109" s="10" t="n">
        <v>13</v>
      </c>
      <c r="I2109" s="10" t="n">
        <v>752</v>
      </c>
      <c r="J2109" s="10" t="n">
        <v>68167</v>
      </c>
      <c r="K2109" s="11" t="n">
        <v>18800</v>
      </c>
      <c r="L2109" s="12" t="n">
        <f aca="false">IF(COUNT(F2109,G2109)=2,F2109+G2109,"")</f>
        <v>1195</v>
      </c>
      <c r="M2109" s="12" t="n">
        <f aca="false">IF(COUNT(E2109,H2109)=2,E2109+H2109,"")</f>
        <v>763</v>
      </c>
    </row>
    <row r="2110" customFormat="false" ht="15" hidden="false" customHeight="false" outlineLevel="0" collapsed="false">
      <c r="A2110" s="7" t="s">
        <v>3442</v>
      </c>
      <c r="B2110" s="7" t="s">
        <v>159</v>
      </c>
      <c r="C2110" s="8" t="s">
        <v>3530</v>
      </c>
      <c r="D2110" s="9" t="str">
        <f aca="false">A2110&amp;"|"&amp;B2110</f>
        <v>Ohio|Perry County</v>
      </c>
      <c r="E2110" s="10" t="n">
        <v>727</v>
      </c>
      <c r="F2110" s="10" t="n">
        <v>1346</v>
      </c>
      <c r="G2110" s="10" t="n">
        <v>61</v>
      </c>
      <c r="H2110" s="10" t="n">
        <v>13</v>
      </c>
      <c r="I2110" s="10" t="n">
        <v>961</v>
      </c>
      <c r="J2110" s="10" t="n">
        <v>64737</v>
      </c>
      <c r="K2110" s="11" t="n">
        <v>35474</v>
      </c>
      <c r="L2110" s="12" t="n">
        <f aca="false">IF(COUNT(F2110,G2110)=2,F2110+G2110,"")</f>
        <v>1407</v>
      </c>
      <c r="M2110" s="12" t="n">
        <f aca="false">IF(COUNT(E2110,H2110)=2,E2110+H2110,"")</f>
        <v>740</v>
      </c>
    </row>
    <row r="2111" customFormat="false" ht="15" hidden="false" customHeight="false" outlineLevel="0" collapsed="false">
      <c r="A2111" s="7" t="s">
        <v>3442</v>
      </c>
      <c r="B2111" s="7" t="s">
        <v>3531</v>
      </c>
      <c r="C2111" s="8" t="s">
        <v>3532</v>
      </c>
      <c r="D2111" s="9" t="str">
        <f aca="false">A2111&amp;"|"&amp;B2111</f>
        <v>Ohio|Pickaway County</v>
      </c>
      <c r="E2111" s="10" t="n">
        <v>965</v>
      </c>
      <c r="F2111" s="10" t="n">
        <v>1623</v>
      </c>
      <c r="G2111" s="10" t="n">
        <v>81</v>
      </c>
      <c r="H2111" s="10" t="n">
        <v>13</v>
      </c>
      <c r="I2111" s="10" t="n">
        <v>752</v>
      </c>
      <c r="J2111" s="10" t="n">
        <v>72927</v>
      </c>
      <c r="K2111" s="11" t="n">
        <v>59407</v>
      </c>
      <c r="L2111" s="12" t="n">
        <f aca="false">IF(COUNT(F2111,G2111)=2,F2111+G2111,"")</f>
        <v>1704</v>
      </c>
      <c r="M2111" s="12" t="n">
        <f aca="false">IF(COUNT(E2111,H2111)=2,E2111+H2111,"")</f>
        <v>978</v>
      </c>
    </row>
    <row r="2112" customFormat="false" ht="15" hidden="false" customHeight="false" outlineLevel="0" collapsed="false">
      <c r="A2112" s="7" t="s">
        <v>3442</v>
      </c>
      <c r="B2112" s="7" t="s">
        <v>163</v>
      </c>
      <c r="C2112" s="8" t="s">
        <v>3533</v>
      </c>
      <c r="D2112" s="9" t="str">
        <f aca="false">A2112&amp;"|"&amp;B2112</f>
        <v>Ohio|Pike County</v>
      </c>
      <c r="E2112" s="10" t="n">
        <v>833</v>
      </c>
      <c r="F2112" s="10" t="n">
        <v>1297</v>
      </c>
      <c r="G2112" s="10" t="n">
        <v>70</v>
      </c>
      <c r="H2112" s="10" t="n">
        <v>13</v>
      </c>
      <c r="I2112" s="10" t="n">
        <v>752</v>
      </c>
      <c r="J2112" s="10" t="n">
        <v>49552</v>
      </c>
      <c r="K2112" s="11" t="n">
        <v>27080</v>
      </c>
      <c r="L2112" s="12" t="n">
        <f aca="false">IF(COUNT(F2112,G2112)=2,F2112+G2112,"")</f>
        <v>1367</v>
      </c>
      <c r="M2112" s="12" t="n">
        <f aca="false">IF(COUNT(E2112,H2112)=2,E2112+H2112,"")</f>
        <v>846</v>
      </c>
    </row>
    <row r="2113" customFormat="false" ht="15" hidden="false" customHeight="false" outlineLevel="0" collapsed="false">
      <c r="A2113" s="7" t="s">
        <v>3442</v>
      </c>
      <c r="B2113" s="7" t="s">
        <v>3534</v>
      </c>
      <c r="C2113" s="8" t="s">
        <v>3535</v>
      </c>
      <c r="D2113" s="9" t="str">
        <f aca="false">A2113&amp;"|"&amp;B2113</f>
        <v>Ohio|Portage County</v>
      </c>
      <c r="E2113" s="10" t="n">
        <v>1036</v>
      </c>
      <c r="F2113" s="10" t="n">
        <v>1529</v>
      </c>
      <c r="G2113" s="10" t="n">
        <v>87</v>
      </c>
      <c r="H2113" s="10" t="n">
        <v>13</v>
      </c>
      <c r="I2113" s="10" t="n">
        <v>1278</v>
      </c>
      <c r="J2113" s="10" t="n">
        <v>72822</v>
      </c>
      <c r="K2113" s="11" t="n">
        <v>161421</v>
      </c>
      <c r="L2113" s="12" t="n">
        <f aca="false">IF(COUNT(F2113,G2113)=2,F2113+G2113,"")</f>
        <v>1616</v>
      </c>
      <c r="M2113" s="12" t="n">
        <f aca="false">IF(COUNT(E2113,H2113)=2,E2113+H2113,"")</f>
        <v>1049</v>
      </c>
    </row>
    <row r="2114" customFormat="false" ht="15" hidden="false" customHeight="false" outlineLevel="0" collapsed="false">
      <c r="A2114" s="7" t="s">
        <v>3442</v>
      </c>
      <c r="B2114" s="7" t="s">
        <v>3536</v>
      </c>
      <c r="C2114" s="8" t="s">
        <v>3537</v>
      </c>
      <c r="D2114" s="9" t="str">
        <f aca="false">A2114&amp;"|"&amp;B2114</f>
        <v>Ohio|Preble County</v>
      </c>
      <c r="E2114" s="10" t="n">
        <v>803</v>
      </c>
      <c r="F2114" s="10" t="n">
        <v>1263</v>
      </c>
      <c r="G2114" s="10" t="n">
        <v>68</v>
      </c>
      <c r="H2114" s="10" t="n">
        <v>13</v>
      </c>
      <c r="I2114" s="10" t="n">
        <v>961</v>
      </c>
      <c r="J2114" s="10" t="n">
        <v>71237</v>
      </c>
      <c r="K2114" s="11" t="n">
        <v>40802</v>
      </c>
      <c r="L2114" s="12" t="n">
        <f aca="false">IF(COUNT(F2114,G2114)=2,F2114+G2114,"")</f>
        <v>1331</v>
      </c>
      <c r="M2114" s="12" t="n">
        <f aca="false">IF(COUNT(E2114,H2114)=2,E2114+H2114,"")</f>
        <v>816</v>
      </c>
    </row>
    <row r="2115" customFormat="false" ht="15" hidden="false" customHeight="false" outlineLevel="0" collapsed="false">
      <c r="A2115" s="7" t="s">
        <v>3442</v>
      </c>
      <c r="B2115" s="7" t="s">
        <v>769</v>
      </c>
      <c r="C2115" s="8" t="s">
        <v>3538</v>
      </c>
      <c r="D2115" s="9" t="str">
        <f aca="false">A2115&amp;"|"&amp;B2115</f>
        <v>Ohio|Putnam County</v>
      </c>
      <c r="E2115" s="10" t="n">
        <v>857</v>
      </c>
      <c r="F2115" s="10" t="n">
        <v>1335</v>
      </c>
      <c r="G2115" s="10" t="n">
        <v>72</v>
      </c>
      <c r="H2115" s="10" t="n">
        <v>13</v>
      </c>
      <c r="I2115" s="10" t="n">
        <v>752</v>
      </c>
      <c r="J2115" s="10" t="n">
        <v>82785</v>
      </c>
      <c r="K2115" s="11" t="n">
        <v>34352</v>
      </c>
      <c r="L2115" s="12" t="n">
        <f aca="false">IF(COUNT(F2115,G2115)=2,F2115+G2115,"")</f>
        <v>1407</v>
      </c>
      <c r="M2115" s="12" t="n">
        <f aca="false">IF(COUNT(E2115,H2115)=2,E2115+H2115,"")</f>
        <v>870</v>
      </c>
    </row>
    <row r="2116" customFormat="false" ht="15" hidden="false" customHeight="false" outlineLevel="0" collapsed="false">
      <c r="A2116" s="7" t="s">
        <v>3442</v>
      </c>
      <c r="B2116" s="7" t="s">
        <v>1271</v>
      </c>
      <c r="C2116" s="8" t="s">
        <v>3539</v>
      </c>
      <c r="D2116" s="9" t="str">
        <f aca="false">A2116&amp;"|"&amp;B2116</f>
        <v>Ohio|Richland County</v>
      </c>
      <c r="E2116" s="10" t="n">
        <v>791</v>
      </c>
      <c r="F2116" s="10" t="n">
        <v>1195</v>
      </c>
      <c r="G2116" s="10" t="n">
        <v>67</v>
      </c>
      <c r="H2116" s="10" t="n">
        <v>13</v>
      </c>
      <c r="I2116" s="10" t="n">
        <v>752</v>
      </c>
      <c r="J2116" s="10" t="n">
        <v>57649</v>
      </c>
      <c r="K2116" s="11" t="n">
        <v>125138</v>
      </c>
      <c r="L2116" s="12" t="n">
        <f aca="false">IF(COUNT(F2116,G2116)=2,F2116+G2116,"")</f>
        <v>1262</v>
      </c>
      <c r="M2116" s="12" t="n">
        <f aca="false">IF(COUNT(E2116,H2116)=2,E2116+H2116,"")</f>
        <v>804</v>
      </c>
    </row>
    <row r="2117" customFormat="false" ht="15" hidden="false" customHeight="false" outlineLevel="0" collapsed="false">
      <c r="A2117" s="7" t="s">
        <v>3442</v>
      </c>
      <c r="B2117" s="7" t="s">
        <v>3540</v>
      </c>
      <c r="C2117" s="8" t="s">
        <v>3541</v>
      </c>
      <c r="D2117" s="9" t="str">
        <f aca="false">A2117&amp;"|"&amp;B2117</f>
        <v>Ohio|Ross County</v>
      </c>
      <c r="E2117" s="10" t="n">
        <v>858</v>
      </c>
      <c r="F2117" s="10" t="n">
        <v>1266</v>
      </c>
      <c r="G2117" s="10" t="n">
        <v>72</v>
      </c>
      <c r="H2117" s="10" t="n">
        <v>13</v>
      </c>
      <c r="I2117" s="10" t="n">
        <v>752</v>
      </c>
      <c r="J2117" s="10" t="n">
        <v>59819</v>
      </c>
      <c r="K2117" s="11" t="n">
        <v>76748</v>
      </c>
      <c r="L2117" s="12" t="n">
        <f aca="false">IF(COUNT(F2117,G2117)=2,F2117+G2117,"")</f>
        <v>1338</v>
      </c>
      <c r="M2117" s="12" t="n">
        <f aca="false">IF(COUNT(E2117,H2117)=2,E2117+H2117,"")</f>
        <v>871</v>
      </c>
    </row>
    <row r="2118" customFormat="false" ht="15" hidden="false" customHeight="false" outlineLevel="0" collapsed="false">
      <c r="A2118" s="7" t="s">
        <v>3442</v>
      </c>
      <c r="B2118" s="7" t="s">
        <v>3542</v>
      </c>
      <c r="C2118" s="8" t="s">
        <v>3543</v>
      </c>
      <c r="D2118" s="9" t="str">
        <f aca="false">A2118&amp;"|"&amp;B2118</f>
        <v>Ohio|Sandusky County</v>
      </c>
      <c r="E2118" s="10" t="n">
        <v>786</v>
      </c>
      <c r="F2118" s="10" t="n">
        <v>1199</v>
      </c>
      <c r="G2118" s="10" t="n">
        <v>66</v>
      </c>
      <c r="H2118" s="10" t="n">
        <v>13</v>
      </c>
      <c r="I2118" s="10" t="n">
        <v>961</v>
      </c>
      <c r="J2118" s="10" t="n">
        <v>62500</v>
      </c>
      <c r="K2118" s="11" t="n">
        <v>58770</v>
      </c>
      <c r="L2118" s="12" t="n">
        <f aca="false">IF(COUNT(F2118,G2118)=2,F2118+G2118,"")</f>
        <v>1265</v>
      </c>
      <c r="M2118" s="12" t="n">
        <f aca="false">IF(COUNT(E2118,H2118)=2,E2118+H2118,"")</f>
        <v>799</v>
      </c>
    </row>
    <row r="2119" customFormat="false" ht="15" hidden="false" customHeight="false" outlineLevel="0" collapsed="false">
      <c r="A2119" s="7" t="s">
        <v>3442</v>
      </c>
      <c r="B2119" s="7" t="s">
        <v>3544</v>
      </c>
      <c r="C2119" s="8" t="s">
        <v>3545</v>
      </c>
      <c r="D2119" s="9" t="str">
        <f aca="false">A2119&amp;"|"&amp;B2119</f>
        <v>Ohio|Scioto County</v>
      </c>
      <c r="E2119" s="10" t="n">
        <v>749</v>
      </c>
      <c r="F2119" s="10" t="n">
        <v>1250</v>
      </c>
      <c r="G2119" s="10" t="n">
        <v>63</v>
      </c>
      <c r="H2119" s="10" t="n">
        <v>13</v>
      </c>
      <c r="I2119" s="10" t="n">
        <v>752</v>
      </c>
      <c r="J2119" s="10" t="n">
        <v>49571</v>
      </c>
      <c r="K2119" s="11" t="n">
        <v>73118</v>
      </c>
      <c r="L2119" s="12" t="n">
        <f aca="false">IF(COUNT(F2119,G2119)=2,F2119+G2119,"")</f>
        <v>1313</v>
      </c>
      <c r="M2119" s="12" t="n">
        <f aca="false">IF(COUNT(E2119,H2119)=2,E2119+H2119,"")</f>
        <v>762</v>
      </c>
    </row>
    <row r="2120" customFormat="false" ht="15" hidden="false" customHeight="false" outlineLevel="0" collapsed="false">
      <c r="A2120" s="7" t="s">
        <v>3442</v>
      </c>
      <c r="B2120" s="7" t="s">
        <v>3166</v>
      </c>
      <c r="C2120" s="8" t="s">
        <v>3546</v>
      </c>
      <c r="D2120" s="9" t="str">
        <f aca="false">A2120&amp;"|"&amp;B2120</f>
        <v>Ohio|Seneca County</v>
      </c>
      <c r="E2120" s="10" t="n">
        <v>814</v>
      </c>
      <c r="F2120" s="10" t="n">
        <v>1145</v>
      </c>
      <c r="G2120" s="10" t="n">
        <v>69</v>
      </c>
      <c r="H2120" s="10" t="n">
        <v>13</v>
      </c>
      <c r="I2120" s="10" t="n">
        <v>752</v>
      </c>
      <c r="J2120" s="10" t="n">
        <v>65020</v>
      </c>
      <c r="K2120" s="11" t="n">
        <v>54861</v>
      </c>
      <c r="L2120" s="12" t="n">
        <f aca="false">IF(COUNT(F2120,G2120)=2,F2120+G2120,"")</f>
        <v>1214</v>
      </c>
      <c r="M2120" s="12" t="n">
        <f aca="false">IF(COUNT(E2120,H2120)=2,E2120+H2120,"")</f>
        <v>827</v>
      </c>
    </row>
    <row r="2121" customFormat="false" ht="15" hidden="false" customHeight="false" outlineLevel="0" collapsed="false">
      <c r="A2121" s="7" t="s">
        <v>3442</v>
      </c>
      <c r="B2121" s="7" t="s">
        <v>169</v>
      </c>
      <c r="C2121" s="8" t="s">
        <v>3547</v>
      </c>
      <c r="D2121" s="9" t="str">
        <f aca="false">A2121&amp;"|"&amp;B2121</f>
        <v>Ohio|Shelby County</v>
      </c>
      <c r="E2121" s="10" t="n">
        <v>904</v>
      </c>
      <c r="F2121" s="10" t="n">
        <v>1361</v>
      </c>
      <c r="G2121" s="10" t="n">
        <v>76</v>
      </c>
      <c r="H2121" s="10" t="n">
        <v>13</v>
      </c>
      <c r="I2121" s="10" t="n">
        <v>752</v>
      </c>
      <c r="J2121" s="10" t="n">
        <v>72822</v>
      </c>
      <c r="K2121" s="11" t="n">
        <v>48007</v>
      </c>
      <c r="L2121" s="12" t="n">
        <f aca="false">IF(COUNT(F2121,G2121)=2,F2121+G2121,"")</f>
        <v>1437</v>
      </c>
      <c r="M2121" s="12" t="n">
        <f aca="false">IF(COUNT(E2121,H2121)=2,E2121+H2121,"")</f>
        <v>917</v>
      </c>
    </row>
    <row r="2122" customFormat="false" ht="15" hidden="false" customHeight="false" outlineLevel="0" collapsed="false">
      <c r="A2122" s="7" t="s">
        <v>3442</v>
      </c>
      <c r="B2122" s="7" t="s">
        <v>1283</v>
      </c>
      <c r="C2122" s="8" t="s">
        <v>3548</v>
      </c>
      <c r="D2122" s="9" t="str">
        <f aca="false">A2122&amp;"|"&amp;B2122</f>
        <v>Ohio|Stark County</v>
      </c>
      <c r="E2122" s="10" t="n">
        <v>877</v>
      </c>
      <c r="F2122" s="10" t="n">
        <v>1311</v>
      </c>
      <c r="G2122" s="10" t="n">
        <v>74</v>
      </c>
      <c r="H2122" s="10" t="n">
        <v>13</v>
      </c>
      <c r="I2122" s="10" t="n">
        <v>961</v>
      </c>
      <c r="J2122" s="10" t="n">
        <v>65740</v>
      </c>
      <c r="K2122" s="11" t="n">
        <v>373764</v>
      </c>
      <c r="L2122" s="12" t="n">
        <f aca="false">IF(COUNT(F2122,G2122)=2,F2122+G2122,"")</f>
        <v>1385</v>
      </c>
      <c r="M2122" s="12" t="n">
        <f aca="false">IF(COUNT(E2122,H2122)=2,E2122+H2122,"")</f>
        <v>890</v>
      </c>
    </row>
    <row r="2123" customFormat="false" ht="15" hidden="false" customHeight="false" outlineLevel="0" collapsed="false">
      <c r="A2123" s="7" t="s">
        <v>3442</v>
      </c>
      <c r="B2123" s="7" t="s">
        <v>641</v>
      </c>
      <c r="C2123" s="8" t="s">
        <v>3549</v>
      </c>
      <c r="D2123" s="9" t="str">
        <f aca="false">A2123&amp;"|"&amp;B2123</f>
        <v>Ohio|Summit County</v>
      </c>
      <c r="E2123" s="10" t="n">
        <v>998</v>
      </c>
      <c r="F2123" s="10" t="n">
        <v>1438</v>
      </c>
      <c r="G2123" s="10" t="n">
        <v>84</v>
      </c>
      <c r="H2123" s="10" t="n">
        <v>13</v>
      </c>
      <c r="I2123" s="10" t="n">
        <v>1278</v>
      </c>
      <c r="J2123" s="10" t="n">
        <v>71016</v>
      </c>
      <c r="K2123" s="11" t="n">
        <v>538087</v>
      </c>
      <c r="L2123" s="12" t="n">
        <f aca="false">IF(COUNT(F2123,G2123)=2,F2123+G2123,"")</f>
        <v>1522</v>
      </c>
      <c r="M2123" s="12" t="n">
        <f aca="false">IF(COUNT(E2123,H2123)=2,E2123+H2123,"")</f>
        <v>1011</v>
      </c>
    </row>
    <row r="2124" customFormat="false" ht="15" hidden="false" customHeight="false" outlineLevel="0" collapsed="false">
      <c r="A2124" s="7" t="s">
        <v>3442</v>
      </c>
      <c r="B2124" s="7" t="s">
        <v>3550</v>
      </c>
      <c r="C2124" s="8" t="s">
        <v>3551</v>
      </c>
      <c r="D2124" s="9" t="str">
        <f aca="false">A2124&amp;"|"&amp;B2124</f>
        <v>Ohio|Trumbull County</v>
      </c>
      <c r="E2124" s="10" t="n">
        <v>783</v>
      </c>
      <c r="F2124" s="10" t="n">
        <v>1129</v>
      </c>
      <c r="G2124" s="10" t="n">
        <v>66</v>
      </c>
      <c r="H2124" s="10" t="n">
        <v>13</v>
      </c>
      <c r="I2124" s="10" t="n">
        <v>1278</v>
      </c>
      <c r="J2124" s="10" t="n">
        <v>55088</v>
      </c>
      <c r="K2124" s="11" t="n">
        <v>201367</v>
      </c>
      <c r="L2124" s="12" t="n">
        <f aca="false">IF(COUNT(F2124,G2124)=2,F2124+G2124,"")</f>
        <v>1195</v>
      </c>
      <c r="M2124" s="12" t="n">
        <f aca="false">IF(COUNT(E2124,H2124)=2,E2124+H2124,"")</f>
        <v>796</v>
      </c>
    </row>
    <row r="2125" customFormat="false" ht="15" hidden="false" customHeight="false" outlineLevel="0" collapsed="false">
      <c r="A2125" s="7" t="s">
        <v>3442</v>
      </c>
      <c r="B2125" s="7" t="s">
        <v>3552</v>
      </c>
      <c r="C2125" s="8" t="s">
        <v>3553</v>
      </c>
      <c r="D2125" s="9" t="str">
        <f aca="false">A2125&amp;"|"&amp;B2125</f>
        <v>Ohio|Tuscarawas County</v>
      </c>
      <c r="E2125" s="10" t="n">
        <v>876</v>
      </c>
      <c r="F2125" s="10" t="n">
        <v>1281</v>
      </c>
      <c r="G2125" s="10" t="n">
        <v>74</v>
      </c>
      <c r="H2125" s="10" t="n">
        <v>13</v>
      </c>
      <c r="I2125" s="10" t="n">
        <v>961</v>
      </c>
      <c r="J2125" s="10" t="n">
        <v>64494</v>
      </c>
      <c r="K2125" s="11" t="n">
        <v>92585</v>
      </c>
      <c r="L2125" s="12" t="n">
        <f aca="false">IF(COUNT(F2125,G2125)=2,F2125+G2125,"")</f>
        <v>1355</v>
      </c>
      <c r="M2125" s="12" t="n">
        <f aca="false">IF(COUNT(E2125,H2125)=2,E2125+H2125,"")</f>
        <v>889</v>
      </c>
    </row>
    <row r="2126" customFormat="false" ht="15" hidden="false" customHeight="false" outlineLevel="0" collapsed="false">
      <c r="A2126" s="7" t="s">
        <v>3442</v>
      </c>
      <c r="B2126" s="7" t="s">
        <v>403</v>
      </c>
      <c r="C2126" s="8" t="s">
        <v>3554</v>
      </c>
      <c r="D2126" s="9" t="str">
        <f aca="false">A2126&amp;"|"&amp;B2126</f>
        <v>Ohio|Union County</v>
      </c>
      <c r="E2126" s="10" t="n">
        <v>1188</v>
      </c>
      <c r="F2126" s="10" t="n">
        <v>1897</v>
      </c>
      <c r="G2126" s="10" t="n">
        <v>100</v>
      </c>
      <c r="H2126" s="10" t="n">
        <v>13</v>
      </c>
      <c r="I2126" s="10" t="n">
        <v>1278</v>
      </c>
      <c r="J2126" s="10" t="n">
        <v>109506</v>
      </c>
      <c r="K2126" s="11" t="n">
        <v>65293</v>
      </c>
      <c r="L2126" s="12" t="n">
        <f aca="false">IF(COUNT(F2126,G2126)=2,F2126+G2126,"")</f>
        <v>1997</v>
      </c>
      <c r="M2126" s="12" t="n">
        <f aca="false">IF(COUNT(E2126,H2126)=2,E2126+H2126,"")</f>
        <v>1201</v>
      </c>
    </row>
    <row r="2127" customFormat="false" ht="15" hidden="false" customHeight="false" outlineLevel="0" collapsed="false">
      <c r="A2127" s="7" t="s">
        <v>3442</v>
      </c>
      <c r="B2127" s="7" t="s">
        <v>3555</v>
      </c>
      <c r="C2127" s="8" t="s">
        <v>3556</v>
      </c>
      <c r="D2127" s="9" t="str">
        <f aca="false">A2127&amp;"|"&amp;B2127</f>
        <v>Ohio|Van Wert County</v>
      </c>
      <c r="E2127" s="10" t="n">
        <v>792</v>
      </c>
      <c r="F2127" s="10" t="n">
        <v>1072</v>
      </c>
      <c r="G2127" s="10" t="n">
        <v>67</v>
      </c>
      <c r="H2127" s="10" t="n">
        <v>13</v>
      </c>
      <c r="I2127" s="10" t="n">
        <v>752</v>
      </c>
      <c r="J2127" s="10" t="n">
        <v>65344</v>
      </c>
      <c r="K2127" s="11" t="n">
        <v>28824</v>
      </c>
      <c r="L2127" s="12" t="n">
        <f aca="false">IF(COUNT(F2127,G2127)=2,F2127+G2127,"")</f>
        <v>1139</v>
      </c>
      <c r="M2127" s="12" t="n">
        <f aca="false">IF(COUNT(E2127,H2127)=2,E2127+H2127,"")</f>
        <v>805</v>
      </c>
    </row>
    <row r="2128" customFormat="false" ht="15" hidden="false" customHeight="false" outlineLevel="0" collapsed="false">
      <c r="A2128" s="7" t="s">
        <v>3442</v>
      </c>
      <c r="B2128" s="7" t="s">
        <v>3557</v>
      </c>
      <c r="C2128" s="8" t="s">
        <v>3558</v>
      </c>
      <c r="D2128" s="9" t="str">
        <f aca="false">A2128&amp;"|"&amp;B2128</f>
        <v>Ohio|Vinton County</v>
      </c>
      <c r="E2128" s="10" t="n">
        <v>663</v>
      </c>
      <c r="F2128" s="10" t="n">
        <v>1218</v>
      </c>
      <c r="G2128" s="10" t="n">
        <v>58</v>
      </c>
      <c r="H2128" s="10" t="n">
        <v>13</v>
      </c>
      <c r="I2128" s="10" t="n">
        <v>752</v>
      </c>
      <c r="J2128" s="10" t="n">
        <v>53813</v>
      </c>
      <c r="K2128" s="11" t="n">
        <v>12686</v>
      </c>
      <c r="L2128" s="12" t="n">
        <f aca="false">IF(COUNT(F2128,G2128)=2,F2128+G2128,"")</f>
        <v>1276</v>
      </c>
      <c r="M2128" s="12" t="n">
        <f aca="false">IF(COUNT(E2128,H2128)=2,E2128+H2128,"")</f>
        <v>676</v>
      </c>
    </row>
    <row r="2129" customFormat="false" ht="15" hidden="false" customHeight="false" outlineLevel="0" collapsed="false">
      <c r="A2129" s="7" t="s">
        <v>3442</v>
      </c>
      <c r="B2129" s="7" t="s">
        <v>1043</v>
      </c>
      <c r="C2129" s="8" t="s">
        <v>3559</v>
      </c>
      <c r="D2129" s="9" t="str">
        <f aca="false">A2129&amp;"|"&amp;B2129</f>
        <v>Ohio|Warren County</v>
      </c>
      <c r="E2129" s="10" t="n">
        <v>1293</v>
      </c>
      <c r="F2129" s="10" t="n">
        <v>1927</v>
      </c>
      <c r="G2129" s="10" t="n">
        <v>109</v>
      </c>
      <c r="H2129" s="10" t="n">
        <v>13</v>
      </c>
      <c r="I2129" s="10" t="n">
        <v>1278</v>
      </c>
      <c r="J2129" s="10" t="n">
        <v>107843</v>
      </c>
      <c r="K2129" s="11" t="n">
        <v>246364</v>
      </c>
      <c r="L2129" s="12" t="n">
        <f aca="false">IF(COUNT(F2129,G2129)=2,F2129+G2129,"")</f>
        <v>2036</v>
      </c>
      <c r="M2129" s="12" t="n">
        <f aca="false">IF(COUNT(E2129,H2129)=2,E2129+H2129,"")</f>
        <v>1306</v>
      </c>
    </row>
    <row r="2130" customFormat="false" ht="15" hidden="false" customHeight="false" outlineLevel="0" collapsed="false">
      <c r="A2130" s="7" t="s">
        <v>3442</v>
      </c>
      <c r="B2130" s="7" t="s">
        <v>183</v>
      </c>
      <c r="C2130" s="8" t="s">
        <v>3560</v>
      </c>
      <c r="D2130" s="9" t="str">
        <f aca="false">A2130&amp;"|"&amp;B2130</f>
        <v>Ohio|Washington County</v>
      </c>
      <c r="E2130" s="10" t="n">
        <v>828</v>
      </c>
      <c r="F2130" s="10" t="n">
        <v>1222</v>
      </c>
      <c r="G2130" s="10" t="n">
        <v>70</v>
      </c>
      <c r="H2130" s="10" t="n">
        <v>13</v>
      </c>
      <c r="I2130" s="10" t="n">
        <v>752</v>
      </c>
      <c r="J2130" s="10" t="n">
        <v>61355</v>
      </c>
      <c r="K2130" s="11" t="n">
        <v>59318</v>
      </c>
      <c r="L2130" s="12" t="n">
        <f aca="false">IF(COUNT(F2130,G2130)=2,F2130+G2130,"")</f>
        <v>1292</v>
      </c>
      <c r="M2130" s="12" t="n">
        <f aca="false">IF(COUNT(E2130,H2130)=2,E2130+H2130,"")</f>
        <v>841</v>
      </c>
    </row>
    <row r="2131" customFormat="false" ht="15" hidden="false" customHeight="false" outlineLevel="0" collapsed="false">
      <c r="A2131" s="7" t="s">
        <v>3442</v>
      </c>
      <c r="B2131" s="7" t="s">
        <v>1046</v>
      </c>
      <c r="C2131" s="8" t="s">
        <v>3561</v>
      </c>
      <c r="D2131" s="9" t="str">
        <f aca="false">A2131&amp;"|"&amp;B2131</f>
        <v>Ohio|Wayne County</v>
      </c>
      <c r="E2131" s="10" t="n">
        <v>849</v>
      </c>
      <c r="F2131" s="10" t="n">
        <v>1378</v>
      </c>
      <c r="G2131" s="10" t="n">
        <v>72</v>
      </c>
      <c r="H2131" s="10" t="n">
        <v>13</v>
      </c>
      <c r="I2131" s="10" t="n">
        <v>961</v>
      </c>
      <c r="J2131" s="10" t="n">
        <v>71769</v>
      </c>
      <c r="K2131" s="11" t="n">
        <v>116618</v>
      </c>
      <c r="L2131" s="12" t="n">
        <f aca="false">IF(COUNT(F2131,G2131)=2,F2131+G2131,"")</f>
        <v>1450</v>
      </c>
      <c r="M2131" s="12" t="n">
        <f aca="false">IF(COUNT(E2131,H2131)=2,E2131+H2131,"")</f>
        <v>862</v>
      </c>
    </row>
    <row r="2132" customFormat="false" ht="15" hidden="false" customHeight="false" outlineLevel="0" collapsed="false">
      <c r="A2132" s="7" t="s">
        <v>3442</v>
      </c>
      <c r="B2132" s="7" t="s">
        <v>3440</v>
      </c>
      <c r="C2132" s="8" t="s">
        <v>3562</v>
      </c>
      <c r="D2132" s="9" t="str">
        <f aca="false">A2132&amp;"|"&amp;B2132</f>
        <v>Ohio|Williams County</v>
      </c>
      <c r="E2132" s="10" t="n">
        <v>805</v>
      </c>
      <c r="F2132" s="10" t="n">
        <v>1145</v>
      </c>
      <c r="G2132" s="10" t="n">
        <v>68</v>
      </c>
      <c r="H2132" s="10" t="n">
        <v>13</v>
      </c>
      <c r="I2132" s="10" t="n">
        <v>752</v>
      </c>
      <c r="J2132" s="10" t="n">
        <v>61834</v>
      </c>
      <c r="K2132" s="11" t="n">
        <v>36862</v>
      </c>
      <c r="L2132" s="12" t="n">
        <f aca="false">IF(COUNT(F2132,G2132)=2,F2132+G2132,"")</f>
        <v>1213</v>
      </c>
      <c r="M2132" s="12" t="n">
        <f aca="false">IF(COUNT(E2132,H2132)=2,E2132+H2132,"")</f>
        <v>818</v>
      </c>
    </row>
    <row r="2133" customFormat="false" ht="15" hidden="false" customHeight="false" outlineLevel="0" collapsed="false">
      <c r="A2133" s="7" t="s">
        <v>3442</v>
      </c>
      <c r="B2133" s="7" t="s">
        <v>3563</v>
      </c>
      <c r="C2133" s="8" t="s">
        <v>3564</v>
      </c>
      <c r="D2133" s="9" t="str">
        <f aca="false">A2133&amp;"|"&amp;B2133</f>
        <v>Ohio|Wood County</v>
      </c>
      <c r="E2133" s="10" t="n">
        <v>950</v>
      </c>
      <c r="F2133" s="10" t="n">
        <v>1600</v>
      </c>
      <c r="G2133" s="10" t="n">
        <v>80</v>
      </c>
      <c r="H2133" s="10" t="n">
        <v>13</v>
      </c>
      <c r="I2133" s="10" t="n">
        <v>961</v>
      </c>
      <c r="J2133" s="10" t="n">
        <v>73124</v>
      </c>
      <c r="K2133" s="11" t="n">
        <v>131795</v>
      </c>
      <c r="L2133" s="12" t="n">
        <f aca="false">IF(COUNT(F2133,G2133)=2,F2133+G2133,"")</f>
        <v>1680</v>
      </c>
      <c r="M2133" s="12" t="n">
        <f aca="false">IF(COUNT(E2133,H2133)=2,E2133+H2133,"")</f>
        <v>963</v>
      </c>
    </row>
    <row r="2134" customFormat="false" ht="15" hidden="false" customHeight="false" outlineLevel="0" collapsed="false">
      <c r="A2134" s="7" t="s">
        <v>3442</v>
      </c>
      <c r="B2134" s="7" t="s">
        <v>3565</v>
      </c>
      <c r="C2134" s="8" t="s">
        <v>3566</v>
      </c>
      <c r="D2134" s="9" t="str">
        <f aca="false">A2134&amp;"|"&amp;B2134</f>
        <v>Ohio|Wyandot County</v>
      </c>
      <c r="E2134" s="10" t="n">
        <v>785</v>
      </c>
      <c r="F2134" s="10" t="n">
        <v>1228</v>
      </c>
      <c r="G2134" s="10" t="n">
        <v>66</v>
      </c>
      <c r="H2134" s="10" t="n">
        <v>13</v>
      </c>
      <c r="I2134" s="10" t="n">
        <v>752</v>
      </c>
      <c r="J2134" s="10" t="n">
        <v>71878</v>
      </c>
      <c r="K2134" s="11" t="n">
        <v>21699</v>
      </c>
      <c r="L2134" s="12" t="n">
        <f aca="false">IF(COUNT(F2134,G2134)=2,F2134+G2134,"")</f>
        <v>1294</v>
      </c>
      <c r="M2134" s="12" t="n">
        <f aca="false">IF(COUNT(E2134,H2134)=2,E2134+H2134,"")</f>
        <v>798</v>
      </c>
    </row>
    <row r="2135" customFormat="false" ht="15" hidden="false" customHeight="false" outlineLevel="0" collapsed="false">
      <c r="A2135" s="7" t="s">
        <v>3567</v>
      </c>
      <c r="B2135" s="7" t="s">
        <v>1443</v>
      </c>
      <c r="C2135" s="8" t="s">
        <v>3568</v>
      </c>
      <c r="D2135" s="9" t="str">
        <f aca="false">A2135&amp;"|"&amp;B2135</f>
        <v>Oklahoma|Adair County</v>
      </c>
      <c r="E2135" s="10" t="n">
        <v>650</v>
      </c>
      <c r="F2135" s="10" t="n">
        <v>1046</v>
      </c>
      <c r="G2135" s="10" t="n">
        <v>132</v>
      </c>
      <c r="H2135" s="10" t="n">
        <v>18</v>
      </c>
      <c r="I2135" s="10" t="n">
        <v>831</v>
      </c>
      <c r="J2135" s="10" t="n">
        <v>48028</v>
      </c>
      <c r="K2135" s="11" t="n">
        <v>19595</v>
      </c>
      <c r="L2135" s="12" t="n">
        <f aca="false">IF(COUNT(F2135,G2135)=2,F2135+G2135,"")</f>
        <v>1178</v>
      </c>
      <c r="M2135" s="12" t="n">
        <f aca="false">IF(COUNT(E2135,H2135)=2,E2135+H2135,"")</f>
        <v>668</v>
      </c>
    </row>
    <row r="2136" customFormat="false" ht="15" hidden="false" customHeight="false" outlineLevel="0" collapsed="false">
      <c r="A2136" s="7" t="s">
        <v>3567</v>
      </c>
      <c r="B2136" s="7" t="s">
        <v>3569</v>
      </c>
      <c r="C2136" s="8" t="s">
        <v>3570</v>
      </c>
      <c r="D2136" s="9" t="str">
        <f aca="false">A2136&amp;"|"&amp;B2136</f>
        <v>Oklahoma|Alfalfa County</v>
      </c>
      <c r="E2136" s="10" t="n">
        <v>614</v>
      </c>
      <c r="F2136" s="10" t="n">
        <v>1132</v>
      </c>
      <c r="G2136" s="10" t="n">
        <v>132</v>
      </c>
      <c r="H2136" s="10" t="n">
        <v>18</v>
      </c>
      <c r="I2136" s="10" t="n">
        <v>886</v>
      </c>
      <c r="J2136" s="10" t="n">
        <v>67870</v>
      </c>
      <c r="K2136" s="11" t="n">
        <v>5685</v>
      </c>
      <c r="L2136" s="12" t="n">
        <f aca="false">IF(COUNT(F2136,G2136)=2,F2136+G2136,"")</f>
        <v>1264</v>
      </c>
      <c r="M2136" s="12" t="n">
        <f aca="false">IF(COUNT(E2136,H2136)=2,E2136+H2136,"")</f>
        <v>632</v>
      </c>
    </row>
    <row r="2137" customFormat="false" ht="15" hidden="false" customHeight="false" outlineLevel="0" collapsed="false">
      <c r="A2137" s="7" t="s">
        <v>3567</v>
      </c>
      <c r="B2137" s="7" t="s">
        <v>3571</v>
      </c>
      <c r="C2137" s="8" t="s">
        <v>3572</v>
      </c>
      <c r="D2137" s="9" t="str">
        <f aca="false">A2137&amp;"|"&amp;B2137</f>
        <v>Oklahoma|Atoka County</v>
      </c>
      <c r="E2137" s="10" t="n">
        <v>708</v>
      </c>
      <c r="F2137" s="10" t="n">
        <v>1298</v>
      </c>
      <c r="G2137" s="10" t="n">
        <v>138</v>
      </c>
      <c r="H2137" s="10" t="n">
        <v>18</v>
      </c>
      <c r="I2137" s="10" t="n">
        <v>854</v>
      </c>
      <c r="J2137" s="10" t="n">
        <v>52034</v>
      </c>
      <c r="K2137" s="11" t="n">
        <v>14255</v>
      </c>
      <c r="L2137" s="12" t="n">
        <f aca="false">IF(COUNT(F2137,G2137)=2,F2137+G2137,"")</f>
        <v>1436</v>
      </c>
      <c r="M2137" s="12" t="n">
        <f aca="false">IF(COUNT(E2137,H2137)=2,E2137+H2137,"")</f>
        <v>726</v>
      </c>
    </row>
    <row r="2138" customFormat="false" ht="15" hidden="false" customHeight="false" outlineLevel="0" collapsed="false">
      <c r="A2138" s="7" t="s">
        <v>3567</v>
      </c>
      <c r="B2138" s="7" t="s">
        <v>3573</v>
      </c>
      <c r="C2138" s="8" t="s">
        <v>3574</v>
      </c>
      <c r="D2138" s="9" t="str">
        <f aca="false">A2138&amp;"|"&amp;B2138</f>
        <v>Oklahoma|Beaver County</v>
      </c>
      <c r="E2138" s="10" t="n">
        <v>782</v>
      </c>
      <c r="F2138" s="10" t="n">
        <v>1362</v>
      </c>
      <c r="G2138" s="10" t="n">
        <v>153</v>
      </c>
      <c r="H2138" s="10" t="n">
        <v>18</v>
      </c>
      <c r="I2138" s="10" t="n">
        <v>916</v>
      </c>
      <c r="J2138" s="10" t="n">
        <v>64266</v>
      </c>
      <c r="K2138" s="11" t="n">
        <v>5041</v>
      </c>
      <c r="L2138" s="12" t="n">
        <f aca="false">IF(COUNT(F2138,G2138)=2,F2138+G2138,"")</f>
        <v>1515</v>
      </c>
      <c r="M2138" s="12" t="n">
        <f aca="false">IF(COUNT(E2138,H2138)=2,E2138+H2138,"")</f>
        <v>800</v>
      </c>
    </row>
    <row r="2139" customFormat="false" ht="15" hidden="false" customHeight="false" outlineLevel="0" collapsed="false">
      <c r="A2139" s="7" t="s">
        <v>3567</v>
      </c>
      <c r="B2139" s="7" t="s">
        <v>3575</v>
      </c>
      <c r="C2139" s="8" t="s">
        <v>3576</v>
      </c>
      <c r="D2139" s="9" t="str">
        <f aca="false">A2139&amp;"|"&amp;B2139</f>
        <v>Oklahoma|Beckham County</v>
      </c>
      <c r="E2139" s="10" t="n">
        <v>821</v>
      </c>
      <c r="F2139" s="10" t="n">
        <v>1341</v>
      </c>
      <c r="G2139" s="10" t="n">
        <v>160</v>
      </c>
      <c r="H2139" s="10" t="n">
        <v>18</v>
      </c>
      <c r="I2139" s="10" t="n">
        <v>888</v>
      </c>
      <c r="J2139" s="10" t="n">
        <v>52323</v>
      </c>
      <c r="K2139" s="11" t="n">
        <v>22202</v>
      </c>
      <c r="L2139" s="12" t="n">
        <f aca="false">IF(COUNT(F2139,G2139)=2,F2139+G2139,"")</f>
        <v>1501</v>
      </c>
      <c r="M2139" s="12" t="n">
        <f aca="false">IF(COUNT(E2139,H2139)=2,E2139+H2139,"")</f>
        <v>839</v>
      </c>
    </row>
    <row r="2140" customFormat="false" ht="15" hidden="false" customHeight="false" outlineLevel="0" collapsed="false">
      <c r="A2140" s="7" t="s">
        <v>3567</v>
      </c>
      <c r="B2140" s="7" t="s">
        <v>1085</v>
      </c>
      <c r="C2140" s="8" t="s">
        <v>3577</v>
      </c>
      <c r="D2140" s="9" t="str">
        <f aca="false">A2140&amp;"|"&amp;B2140</f>
        <v>Oklahoma|Blaine County</v>
      </c>
      <c r="E2140" s="10" t="n">
        <v>842</v>
      </c>
      <c r="F2140" s="10" t="n">
        <v>1225</v>
      </c>
      <c r="G2140" s="10" t="n">
        <v>164</v>
      </c>
      <c r="H2140" s="10" t="n">
        <v>18</v>
      </c>
      <c r="I2140" s="10" t="n">
        <v>889</v>
      </c>
      <c r="J2140" s="10" t="n">
        <v>59304</v>
      </c>
      <c r="K2140" s="11" t="n">
        <v>8603</v>
      </c>
      <c r="L2140" s="12" t="n">
        <f aca="false">IF(COUNT(F2140,G2140)=2,F2140+G2140,"")</f>
        <v>1389</v>
      </c>
      <c r="M2140" s="12" t="n">
        <f aca="false">IF(COUNT(E2140,H2140)=2,E2140+H2140,"")</f>
        <v>860</v>
      </c>
    </row>
    <row r="2141" customFormat="false" ht="15" hidden="false" customHeight="false" outlineLevel="0" collapsed="false">
      <c r="A2141" s="7" t="s">
        <v>3567</v>
      </c>
      <c r="B2141" s="7" t="s">
        <v>820</v>
      </c>
      <c r="C2141" s="8" t="s">
        <v>3578</v>
      </c>
      <c r="D2141" s="9" t="str">
        <f aca="false">A2141&amp;"|"&amp;B2141</f>
        <v>Oklahoma|Bryan County</v>
      </c>
      <c r="E2141" s="10" t="n">
        <v>914</v>
      </c>
      <c r="F2141" s="10" t="n">
        <v>1279</v>
      </c>
      <c r="G2141" s="10" t="n">
        <v>178</v>
      </c>
      <c r="H2141" s="10" t="n">
        <v>18</v>
      </c>
      <c r="I2141" s="10" t="n">
        <v>902</v>
      </c>
      <c r="J2141" s="10" t="n">
        <v>54280</v>
      </c>
      <c r="K2141" s="11" t="n">
        <v>47237</v>
      </c>
      <c r="L2141" s="12" t="n">
        <f aca="false">IF(COUNT(F2141,G2141)=2,F2141+G2141,"")</f>
        <v>1457</v>
      </c>
      <c r="M2141" s="12" t="n">
        <f aca="false">IF(COUNT(E2141,H2141)=2,E2141+H2141,"")</f>
        <v>932</v>
      </c>
    </row>
    <row r="2142" customFormat="false" ht="15" hidden="false" customHeight="false" outlineLevel="0" collapsed="false">
      <c r="A2142" s="7" t="s">
        <v>3567</v>
      </c>
      <c r="B2142" s="7" t="s">
        <v>3579</v>
      </c>
      <c r="C2142" s="8" t="s">
        <v>3580</v>
      </c>
      <c r="D2142" s="9" t="str">
        <f aca="false">A2142&amp;"|"&amp;B2142</f>
        <v>Oklahoma|Caddo County</v>
      </c>
      <c r="E2142" s="10" t="n">
        <v>715</v>
      </c>
      <c r="F2142" s="10" t="n">
        <v>1125</v>
      </c>
      <c r="G2142" s="10" t="n">
        <v>139</v>
      </c>
      <c r="H2142" s="10" t="n">
        <v>18</v>
      </c>
      <c r="I2142" s="10" t="n">
        <v>857</v>
      </c>
      <c r="J2142" s="10" t="n">
        <v>52817</v>
      </c>
      <c r="K2142" s="11" t="n">
        <v>26626</v>
      </c>
      <c r="L2142" s="12" t="n">
        <f aca="false">IF(COUNT(F2142,G2142)=2,F2142+G2142,"")</f>
        <v>1264</v>
      </c>
      <c r="M2142" s="12" t="n">
        <f aca="false">IF(COUNT(E2142,H2142)=2,E2142+H2142,"")</f>
        <v>733</v>
      </c>
    </row>
    <row r="2143" customFormat="false" ht="15" hidden="false" customHeight="false" outlineLevel="0" collapsed="false">
      <c r="A2143" s="7" t="s">
        <v>3567</v>
      </c>
      <c r="B2143" s="7" t="s">
        <v>3581</v>
      </c>
      <c r="C2143" s="8" t="s">
        <v>3582</v>
      </c>
      <c r="D2143" s="9" t="str">
        <f aca="false">A2143&amp;"|"&amp;B2143</f>
        <v>Oklahoma|Canadian County</v>
      </c>
      <c r="E2143" s="10" t="n">
        <v>1208</v>
      </c>
      <c r="F2143" s="10" t="n">
        <v>1658</v>
      </c>
      <c r="G2143" s="10" t="n">
        <v>236</v>
      </c>
      <c r="H2143" s="10" t="n">
        <v>18</v>
      </c>
      <c r="I2143" s="10" t="n">
        <v>1000</v>
      </c>
      <c r="J2143" s="10" t="n">
        <v>85427</v>
      </c>
      <c r="K2143" s="11" t="n">
        <v>162621</v>
      </c>
      <c r="L2143" s="12" t="n">
        <f aca="false">IF(COUNT(F2143,G2143)=2,F2143+G2143,"")</f>
        <v>1894</v>
      </c>
      <c r="M2143" s="12" t="n">
        <f aca="false">IF(COUNT(E2143,H2143)=2,E2143+H2143,"")</f>
        <v>1226</v>
      </c>
    </row>
    <row r="2144" customFormat="false" ht="15" hidden="false" customHeight="false" outlineLevel="0" collapsed="false">
      <c r="A2144" s="7" t="s">
        <v>3567</v>
      </c>
      <c r="B2144" s="7" t="s">
        <v>1796</v>
      </c>
      <c r="C2144" s="8" t="s">
        <v>3583</v>
      </c>
      <c r="D2144" s="9" t="str">
        <f aca="false">A2144&amp;"|"&amp;B2144</f>
        <v>Oklahoma|Carter County</v>
      </c>
      <c r="E2144" s="10" t="n">
        <v>945</v>
      </c>
      <c r="F2144" s="10" t="n">
        <v>1376</v>
      </c>
      <c r="G2144" s="10" t="n">
        <v>184</v>
      </c>
      <c r="H2144" s="10" t="n">
        <v>18</v>
      </c>
      <c r="I2144" s="10" t="n">
        <v>917</v>
      </c>
      <c r="J2144" s="10" t="n">
        <v>58856</v>
      </c>
      <c r="K2144" s="11" t="n">
        <v>48255</v>
      </c>
      <c r="L2144" s="12" t="n">
        <f aca="false">IF(COUNT(F2144,G2144)=2,F2144+G2144,"")</f>
        <v>1560</v>
      </c>
      <c r="M2144" s="12" t="n">
        <f aca="false">IF(COUNT(E2144,H2144)=2,E2144+H2144,"")</f>
        <v>963</v>
      </c>
    </row>
    <row r="2145" customFormat="false" ht="15" hidden="false" customHeight="false" outlineLevel="0" collapsed="false">
      <c r="A2145" s="7" t="s">
        <v>3567</v>
      </c>
      <c r="B2145" s="7" t="s">
        <v>73</v>
      </c>
      <c r="C2145" s="8" t="s">
        <v>3584</v>
      </c>
      <c r="D2145" s="9" t="str">
        <f aca="false">A2145&amp;"|"&amp;B2145</f>
        <v>Oklahoma|Cherokee County</v>
      </c>
      <c r="E2145" s="10" t="n">
        <v>803</v>
      </c>
      <c r="F2145" s="10" t="n">
        <v>1259</v>
      </c>
      <c r="G2145" s="10" t="n">
        <v>157</v>
      </c>
      <c r="H2145" s="10" t="n">
        <v>18</v>
      </c>
      <c r="I2145" s="10" t="n">
        <v>878</v>
      </c>
      <c r="J2145" s="10" t="n">
        <v>53668</v>
      </c>
      <c r="K2145" s="11" t="n">
        <v>47621</v>
      </c>
      <c r="L2145" s="12" t="n">
        <f aca="false">IF(COUNT(F2145,G2145)=2,F2145+G2145,"")</f>
        <v>1416</v>
      </c>
      <c r="M2145" s="12" t="n">
        <f aca="false">IF(COUNT(E2145,H2145)=2,E2145+H2145,"")</f>
        <v>821</v>
      </c>
    </row>
    <row r="2146" customFormat="false" ht="15" hidden="false" customHeight="false" outlineLevel="0" collapsed="false">
      <c r="A2146" s="7" t="s">
        <v>3567</v>
      </c>
      <c r="B2146" s="7" t="s">
        <v>77</v>
      </c>
      <c r="C2146" s="8" t="s">
        <v>3585</v>
      </c>
      <c r="D2146" s="9" t="str">
        <f aca="false">A2146&amp;"|"&amp;B2146</f>
        <v>Oklahoma|Choctaw County</v>
      </c>
      <c r="E2146" s="10" t="n">
        <v>676</v>
      </c>
      <c r="F2146" s="10" t="n">
        <v>1157</v>
      </c>
      <c r="G2146" s="10" t="n">
        <v>132</v>
      </c>
      <c r="H2146" s="10" t="n">
        <v>18</v>
      </c>
      <c r="I2146" s="10" t="n">
        <v>840</v>
      </c>
      <c r="J2146" s="10" t="n">
        <v>45456</v>
      </c>
      <c r="K2146" s="11" t="n">
        <v>14299</v>
      </c>
      <c r="L2146" s="12" t="n">
        <f aca="false">IF(COUNT(F2146,G2146)=2,F2146+G2146,"")</f>
        <v>1289</v>
      </c>
      <c r="M2146" s="12" t="n">
        <f aca="false">IF(COUNT(E2146,H2146)=2,E2146+H2146,"")</f>
        <v>694</v>
      </c>
    </row>
    <row r="2147" customFormat="false" ht="15" hidden="false" customHeight="false" outlineLevel="0" collapsed="false">
      <c r="A2147" s="7" t="s">
        <v>3567</v>
      </c>
      <c r="B2147" s="7" t="s">
        <v>3586</v>
      </c>
      <c r="C2147" s="8" t="s">
        <v>3587</v>
      </c>
      <c r="D2147" s="9" t="str">
        <f aca="false">A2147&amp;"|"&amp;B2147</f>
        <v>Oklahoma|Cimarron County</v>
      </c>
      <c r="E2147" s="10" t="n">
        <v>682</v>
      </c>
      <c r="F2147" s="10" t="n">
        <v>975</v>
      </c>
      <c r="G2147" s="10" t="n">
        <v>133</v>
      </c>
      <c r="H2147" s="10" t="n">
        <v>18</v>
      </c>
      <c r="I2147" s="10" t="n">
        <v>848</v>
      </c>
      <c r="J2147" s="10" t="n">
        <v>57204</v>
      </c>
      <c r="K2147" s="11" t="n">
        <v>2247</v>
      </c>
      <c r="L2147" s="12" t="n">
        <f aca="false">IF(COUNT(F2147,G2147)=2,F2147+G2147,"")</f>
        <v>1108</v>
      </c>
      <c r="M2147" s="12" t="n">
        <f aca="false">IF(COUNT(E2147,H2147)=2,E2147+H2147,"")</f>
        <v>700</v>
      </c>
    </row>
    <row r="2148" customFormat="false" ht="15" hidden="false" customHeight="false" outlineLevel="0" collapsed="false">
      <c r="A2148" s="7" t="s">
        <v>3567</v>
      </c>
      <c r="B2148" s="7" t="s">
        <v>303</v>
      </c>
      <c r="C2148" s="8" t="s">
        <v>3588</v>
      </c>
      <c r="D2148" s="9" t="str">
        <f aca="false">A2148&amp;"|"&amp;B2148</f>
        <v>Oklahoma|Cleveland County</v>
      </c>
      <c r="E2148" s="10" t="n">
        <v>1128</v>
      </c>
      <c r="F2148" s="10" t="n">
        <v>1637</v>
      </c>
      <c r="G2148" s="10" t="n">
        <v>220</v>
      </c>
      <c r="H2148" s="10" t="n">
        <v>18</v>
      </c>
      <c r="I2148" s="10" t="n">
        <v>956</v>
      </c>
      <c r="J2148" s="10" t="n">
        <v>74446</v>
      </c>
      <c r="K2148" s="11" t="n">
        <v>297545</v>
      </c>
      <c r="L2148" s="12" t="n">
        <f aca="false">IF(COUNT(F2148,G2148)=2,F2148+G2148,"")</f>
        <v>1857</v>
      </c>
      <c r="M2148" s="12" t="n">
        <f aca="false">IF(COUNT(E2148,H2148)=2,E2148+H2148,"")</f>
        <v>1146</v>
      </c>
    </row>
    <row r="2149" customFormat="false" ht="15" hidden="false" customHeight="false" outlineLevel="0" collapsed="false">
      <c r="A2149" s="7" t="s">
        <v>3567</v>
      </c>
      <c r="B2149" s="7" t="s">
        <v>3589</v>
      </c>
      <c r="C2149" s="8" t="s">
        <v>3590</v>
      </c>
      <c r="D2149" s="9" t="str">
        <f aca="false">A2149&amp;"|"&amp;B2149</f>
        <v>Oklahoma|Coal County</v>
      </c>
      <c r="E2149" s="10" t="n">
        <v>679</v>
      </c>
      <c r="F2149" s="10" t="n">
        <v>1067</v>
      </c>
      <c r="G2149" s="10" t="n">
        <v>132</v>
      </c>
      <c r="H2149" s="10" t="n">
        <v>18</v>
      </c>
      <c r="I2149" s="10" t="n">
        <v>845</v>
      </c>
      <c r="J2149" s="10" t="n">
        <v>48162</v>
      </c>
      <c r="K2149" s="11" t="n">
        <v>5275</v>
      </c>
      <c r="L2149" s="12" t="n">
        <f aca="false">IF(COUNT(F2149,G2149)=2,F2149+G2149,"")</f>
        <v>1199</v>
      </c>
      <c r="M2149" s="12" t="n">
        <f aca="false">IF(COUNT(E2149,H2149)=2,E2149+H2149,"")</f>
        <v>697</v>
      </c>
    </row>
    <row r="2150" customFormat="false" ht="15" hidden="false" customHeight="false" outlineLevel="0" collapsed="false">
      <c r="A2150" s="7" t="s">
        <v>3567</v>
      </c>
      <c r="B2150" s="7" t="s">
        <v>1613</v>
      </c>
      <c r="C2150" s="8" t="s">
        <v>3591</v>
      </c>
      <c r="D2150" s="9" t="str">
        <f aca="false">A2150&amp;"|"&amp;B2150</f>
        <v>Oklahoma|Comanche County</v>
      </c>
      <c r="E2150" s="10" t="n">
        <v>940</v>
      </c>
      <c r="F2150" s="10" t="n">
        <v>1353</v>
      </c>
      <c r="G2150" s="10" t="n">
        <v>183</v>
      </c>
      <c r="H2150" s="10" t="n">
        <v>18</v>
      </c>
      <c r="I2150" s="10" t="n">
        <v>905</v>
      </c>
      <c r="J2150" s="10" t="n">
        <v>59000</v>
      </c>
      <c r="K2150" s="11" t="n">
        <v>121699</v>
      </c>
      <c r="L2150" s="12" t="n">
        <f aca="false">IF(COUNT(F2150,G2150)=2,F2150+G2150,"")</f>
        <v>1536</v>
      </c>
      <c r="M2150" s="12" t="n">
        <f aca="false">IF(COUNT(E2150,H2150)=2,E2150+H2150,"")</f>
        <v>958</v>
      </c>
    </row>
    <row r="2151" customFormat="false" ht="15" hidden="false" customHeight="false" outlineLevel="0" collapsed="false">
      <c r="A2151" s="7" t="s">
        <v>3567</v>
      </c>
      <c r="B2151" s="7" t="s">
        <v>3592</v>
      </c>
      <c r="C2151" s="8" t="s">
        <v>3593</v>
      </c>
      <c r="D2151" s="9" t="str">
        <f aca="false">A2151&amp;"|"&amp;B2151</f>
        <v>Oklahoma|Cotton County</v>
      </c>
      <c r="E2151" s="10" t="n">
        <v>742</v>
      </c>
      <c r="F2151" s="10" t="n">
        <v>1142</v>
      </c>
      <c r="G2151" s="10" t="n">
        <v>145</v>
      </c>
      <c r="H2151" s="10" t="n">
        <v>18</v>
      </c>
      <c r="I2151" s="10" t="n">
        <v>895</v>
      </c>
      <c r="J2151" s="10" t="n">
        <v>60313</v>
      </c>
      <c r="K2151" s="11" t="n">
        <v>5475</v>
      </c>
      <c r="L2151" s="12" t="n">
        <f aca="false">IF(COUNT(F2151,G2151)=2,F2151+G2151,"")</f>
        <v>1287</v>
      </c>
      <c r="M2151" s="12" t="n">
        <f aca="false">IF(COUNT(E2151,H2151)=2,E2151+H2151,"")</f>
        <v>760</v>
      </c>
    </row>
    <row r="2152" customFormat="false" ht="15" hidden="false" customHeight="false" outlineLevel="0" collapsed="false">
      <c r="A2152" s="7" t="s">
        <v>3567</v>
      </c>
      <c r="B2152" s="7" t="s">
        <v>3594</v>
      </c>
      <c r="C2152" s="8" t="s">
        <v>3595</v>
      </c>
      <c r="D2152" s="9" t="str">
        <f aca="false">A2152&amp;"|"&amp;B2152</f>
        <v>Oklahoma|Craig County</v>
      </c>
      <c r="E2152" s="10" t="n">
        <v>826</v>
      </c>
      <c r="F2152" s="10" t="n">
        <v>1203</v>
      </c>
      <c r="G2152" s="10" t="n">
        <v>161</v>
      </c>
      <c r="H2152" s="10" t="n">
        <v>18</v>
      </c>
      <c r="I2152" s="10" t="n">
        <v>909</v>
      </c>
      <c r="J2152" s="10" t="n">
        <v>50182</v>
      </c>
      <c r="K2152" s="11" t="n">
        <v>14215</v>
      </c>
      <c r="L2152" s="12" t="n">
        <f aca="false">IF(COUNT(F2152,G2152)=2,F2152+G2152,"")</f>
        <v>1364</v>
      </c>
      <c r="M2152" s="12" t="n">
        <f aca="false">IF(COUNT(E2152,H2152)=2,E2152+H2152,"")</f>
        <v>844</v>
      </c>
    </row>
    <row r="2153" customFormat="false" ht="15" hidden="false" customHeight="false" outlineLevel="0" collapsed="false">
      <c r="A2153" s="7" t="s">
        <v>3567</v>
      </c>
      <c r="B2153" s="7" t="s">
        <v>3596</v>
      </c>
      <c r="C2153" s="8" t="s">
        <v>3597</v>
      </c>
      <c r="D2153" s="9" t="str">
        <f aca="false">A2153&amp;"|"&amp;B2153</f>
        <v>Oklahoma|Creek County</v>
      </c>
      <c r="E2153" s="10" t="n">
        <v>910</v>
      </c>
      <c r="F2153" s="10" t="n">
        <v>1365</v>
      </c>
      <c r="G2153" s="10" t="n">
        <v>177</v>
      </c>
      <c r="H2153" s="10" t="n">
        <v>18</v>
      </c>
      <c r="I2153" s="10" t="n">
        <v>924</v>
      </c>
      <c r="J2153" s="10" t="n">
        <v>61849</v>
      </c>
      <c r="K2153" s="11" t="n">
        <v>72353</v>
      </c>
      <c r="L2153" s="12" t="n">
        <f aca="false">IF(COUNT(F2153,G2153)=2,F2153+G2153,"")</f>
        <v>1542</v>
      </c>
      <c r="M2153" s="12" t="n">
        <f aca="false">IF(COUNT(E2153,H2153)=2,E2153+H2153,"")</f>
        <v>928</v>
      </c>
    </row>
    <row r="2154" customFormat="false" ht="15" hidden="false" customHeight="false" outlineLevel="0" collapsed="false">
      <c r="A2154" s="7" t="s">
        <v>3567</v>
      </c>
      <c r="B2154" s="7" t="s">
        <v>558</v>
      </c>
      <c r="C2154" s="8" t="s">
        <v>3598</v>
      </c>
      <c r="D2154" s="9" t="str">
        <f aca="false">A2154&amp;"|"&amp;B2154</f>
        <v>Oklahoma|Custer County</v>
      </c>
      <c r="E2154" s="10" t="n">
        <v>779</v>
      </c>
      <c r="F2154" s="10" t="n">
        <v>1478</v>
      </c>
      <c r="G2154" s="10" t="n">
        <v>152</v>
      </c>
      <c r="H2154" s="10" t="n">
        <v>18</v>
      </c>
      <c r="I2154" s="10" t="n">
        <v>867</v>
      </c>
      <c r="J2154" s="10" t="n">
        <v>57562</v>
      </c>
      <c r="K2154" s="11" t="n">
        <v>28332</v>
      </c>
      <c r="L2154" s="12" t="n">
        <f aca="false">IF(COUNT(F2154,G2154)=2,F2154+G2154,"")</f>
        <v>1630</v>
      </c>
      <c r="M2154" s="12" t="n">
        <f aca="false">IF(COUNT(E2154,H2154)=2,E2154+H2154,"")</f>
        <v>797</v>
      </c>
    </row>
    <row r="2155" customFormat="false" ht="15" hidden="false" customHeight="false" outlineLevel="0" collapsed="false">
      <c r="A2155" s="7" t="s">
        <v>3567</v>
      </c>
      <c r="B2155" s="7" t="s">
        <v>1331</v>
      </c>
      <c r="C2155" s="8" t="s">
        <v>3599</v>
      </c>
      <c r="D2155" s="9" t="str">
        <f aca="false">A2155&amp;"|"&amp;B2155</f>
        <v>Oklahoma|Delaware County</v>
      </c>
      <c r="E2155" s="10" t="n">
        <v>868</v>
      </c>
      <c r="F2155" s="10" t="n">
        <v>1287</v>
      </c>
      <c r="G2155" s="10" t="n">
        <v>169</v>
      </c>
      <c r="H2155" s="10" t="n">
        <v>18</v>
      </c>
      <c r="I2155" s="10" t="n">
        <v>903</v>
      </c>
      <c r="J2155" s="10" t="n">
        <v>55114</v>
      </c>
      <c r="K2155" s="11" t="n">
        <v>41017</v>
      </c>
      <c r="L2155" s="12" t="n">
        <f aca="false">IF(COUNT(F2155,G2155)=2,F2155+G2155,"")</f>
        <v>1456</v>
      </c>
      <c r="M2155" s="12" t="n">
        <f aca="false">IF(COUNT(E2155,H2155)=2,E2155+H2155,"")</f>
        <v>886</v>
      </c>
    </row>
    <row r="2156" customFormat="false" ht="15" hidden="false" customHeight="false" outlineLevel="0" collapsed="false">
      <c r="A2156" s="7" t="s">
        <v>3567</v>
      </c>
      <c r="B2156" s="7" t="s">
        <v>3600</v>
      </c>
      <c r="C2156" s="8" t="s">
        <v>3601</v>
      </c>
      <c r="D2156" s="9" t="str">
        <f aca="false">A2156&amp;"|"&amp;B2156</f>
        <v>Oklahoma|Dewey County</v>
      </c>
      <c r="E2156" s="10" t="n">
        <v>900</v>
      </c>
      <c r="F2156" s="10" t="n">
        <v>1180</v>
      </c>
      <c r="G2156" s="10" t="n">
        <v>176</v>
      </c>
      <c r="H2156" s="10" t="n">
        <v>18</v>
      </c>
      <c r="I2156" s="10" t="n">
        <v>909</v>
      </c>
      <c r="J2156" s="10" t="n">
        <v>60550</v>
      </c>
      <c r="K2156" s="11" t="n">
        <v>4433</v>
      </c>
      <c r="L2156" s="12" t="n">
        <f aca="false">IF(COUNT(F2156,G2156)=2,F2156+G2156,"")</f>
        <v>1356</v>
      </c>
      <c r="M2156" s="12" t="n">
        <f aca="false">IF(COUNT(E2156,H2156)=2,E2156+H2156,"")</f>
        <v>918</v>
      </c>
    </row>
    <row r="2157" customFormat="false" ht="15" hidden="false" customHeight="false" outlineLevel="0" collapsed="false">
      <c r="A2157" s="7" t="s">
        <v>3567</v>
      </c>
      <c r="B2157" s="7" t="s">
        <v>1626</v>
      </c>
      <c r="C2157" s="8" t="s">
        <v>3602</v>
      </c>
      <c r="D2157" s="9" t="str">
        <f aca="false">A2157&amp;"|"&amp;B2157</f>
        <v>Oklahoma|Ellis County</v>
      </c>
      <c r="E2157" s="10" t="n">
        <v>728</v>
      </c>
      <c r="F2157" s="10" t="n">
        <v>1237</v>
      </c>
      <c r="G2157" s="10" t="n">
        <v>142</v>
      </c>
      <c r="H2157" s="10" t="n">
        <v>18</v>
      </c>
      <c r="I2157" s="10" t="n">
        <v>883</v>
      </c>
      <c r="J2157" s="10" t="n">
        <v>56992</v>
      </c>
      <c r="K2157" s="11" t="n">
        <v>3717</v>
      </c>
      <c r="L2157" s="12" t="n">
        <f aca="false">IF(COUNT(F2157,G2157)=2,F2157+G2157,"")</f>
        <v>1379</v>
      </c>
      <c r="M2157" s="12" t="n">
        <f aca="false">IF(COUNT(E2157,H2157)=2,E2157+H2157,"")</f>
        <v>746</v>
      </c>
    </row>
    <row r="2158" customFormat="false" ht="15" hidden="false" customHeight="false" outlineLevel="0" collapsed="false">
      <c r="A2158" s="7" t="s">
        <v>3567</v>
      </c>
      <c r="B2158" s="7" t="s">
        <v>576</v>
      </c>
      <c r="C2158" s="8" t="s">
        <v>3603</v>
      </c>
      <c r="D2158" s="9" t="str">
        <f aca="false">A2158&amp;"|"&amp;B2158</f>
        <v>Oklahoma|Garfield County</v>
      </c>
      <c r="E2158" s="10" t="n">
        <v>915</v>
      </c>
      <c r="F2158" s="10" t="n">
        <v>1345</v>
      </c>
      <c r="G2158" s="10" t="n">
        <v>178</v>
      </c>
      <c r="H2158" s="10" t="n">
        <v>18</v>
      </c>
      <c r="I2158" s="10" t="n">
        <v>923</v>
      </c>
      <c r="J2158" s="10" t="n">
        <v>67302</v>
      </c>
      <c r="K2158" s="11" t="n">
        <v>62322</v>
      </c>
      <c r="L2158" s="12" t="n">
        <f aca="false">IF(COUNT(F2158,G2158)=2,F2158+G2158,"")</f>
        <v>1523</v>
      </c>
      <c r="M2158" s="12" t="n">
        <f aca="false">IF(COUNT(E2158,H2158)=2,E2158+H2158,"")</f>
        <v>933</v>
      </c>
    </row>
    <row r="2159" customFormat="false" ht="15" hidden="false" customHeight="false" outlineLevel="0" collapsed="false">
      <c r="A2159" s="7" t="s">
        <v>3567</v>
      </c>
      <c r="B2159" s="7" t="s">
        <v>3604</v>
      </c>
      <c r="C2159" s="8" t="s">
        <v>3605</v>
      </c>
      <c r="D2159" s="9" t="str">
        <f aca="false">A2159&amp;"|"&amp;B2159</f>
        <v>Oklahoma|Garvin County</v>
      </c>
      <c r="E2159" s="10" t="n">
        <v>828</v>
      </c>
      <c r="F2159" s="10" t="n">
        <v>1280</v>
      </c>
      <c r="G2159" s="10" t="n">
        <v>161</v>
      </c>
      <c r="H2159" s="10" t="n">
        <v>18</v>
      </c>
      <c r="I2159" s="10" t="n">
        <v>891</v>
      </c>
      <c r="J2159" s="10" t="n">
        <v>57127</v>
      </c>
      <c r="K2159" s="11" t="n">
        <v>25779</v>
      </c>
      <c r="L2159" s="12" t="n">
        <f aca="false">IF(COUNT(F2159,G2159)=2,F2159+G2159,"")</f>
        <v>1441</v>
      </c>
      <c r="M2159" s="12" t="n">
        <f aca="false">IF(COUNT(E2159,H2159)=2,E2159+H2159,"")</f>
        <v>846</v>
      </c>
    </row>
    <row r="2160" customFormat="false" ht="15" hidden="false" customHeight="false" outlineLevel="0" collapsed="false">
      <c r="A2160" s="7" t="s">
        <v>3567</v>
      </c>
      <c r="B2160" s="7" t="s">
        <v>906</v>
      </c>
      <c r="C2160" s="8" t="s">
        <v>3606</v>
      </c>
      <c r="D2160" s="9" t="str">
        <f aca="false">A2160&amp;"|"&amp;B2160</f>
        <v>Oklahoma|Grady County</v>
      </c>
      <c r="E2160" s="10" t="n">
        <v>874</v>
      </c>
      <c r="F2160" s="10" t="n">
        <v>1504</v>
      </c>
      <c r="G2160" s="10" t="n">
        <v>170</v>
      </c>
      <c r="H2160" s="10" t="n">
        <v>18</v>
      </c>
      <c r="I2160" s="10" t="n">
        <v>925</v>
      </c>
      <c r="J2160" s="10" t="n">
        <v>75730</v>
      </c>
      <c r="K2160" s="11" t="n">
        <v>55868</v>
      </c>
      <c r="L2160" s="12" t="n">
        <f aca="false">IF(COUNT(F2160,G2160)=2,F2160+G2160,"")</f>
        <v>1674</v>
      </c>
      <c r="M2160" s="12" t="n">
        <f aca="false">IF(COUNT(E2160,H2160)=2,E2160+H2160,"")</f>
        <v>892</v>
      </c>
    </row>
    <row r="2161" customFormat="false" ht="15" hidden="false" customHeight="false" outlineLevel="0" collapsed="false">
      <c r="A2161" s="7" t="s">
        <v>3567</v>
      </c>
      <c r="B2161" s="7" t="s">
        <v>329</v>
      </c>
      <c r="C2161" s="8" t="s">
        <v>3607</v>
      </c>
      <c r="D2161" s="9" t="str">
        <f aca="false">A2161&amp;"|"&amp;B2161</f>
        <v>Oklahoma|Grant County</v>
      </c>
      <c r="E2161" s="10" t="n">
        <v>856</v>
      </c>
      <c r="F2161" s="10" t="n">
        <v>1141</v>
      </c>
      <c r="G2161" s="10" t="n">
        <v>167</v>
      </c>
      <c r="H2161" s="10" t="n">
        <v>18</v>
      </c>
      <c r="I2161" s="10" t="n">
        <v>891</v>
      </c>
      <c r="J2161" s="10" t="n">
        <v>61824</v>
      </c>
      <c r="K2161" s="11" t="n">
        <v>4137</v>
      </c>
      <c r="L2161" s="12" t="n">
        <f aca="false">IF(COUNT(F2161,G2161)=2,F2161+G2161,"")</f>
        <v>1308</v>
      </c>
      <c r="M2161" s="12" t="n">
        <f aca="false">IF(COUNT(E2161,H2161)=2,E2161+H2161,"")</f>
        <v>874</v>
      </c>
    </row>
    <row r="2162" customFormat="false" ht="15" hidden="false" customHeight="false" outlineLevel="0" collapsed="false">
      <c r="A2162" s="7" t="s">
        <v>3567</v>
      </c>
      <c r="B2162" s="7" t="s">
        <v>3608</v>
      </c>
      <c r="C2162" s="8" t="s">
        <v>3609</v>
      </c>
      <c r="D2162" s="9" t="str">
        <f aca="false">A2162&amp;"|"&amp;B2162</f>
        <v>Oklahoma|Greer County</v>
      </c>
      <c r="E2162" s="10" t="n">
        <v>624</v>
      </c>
      <c r="F2162" s="10" t="n">
        <v>1217</v>
      </c>
      <c r="G2162" s="10" t="n">
        <v>132</v>
      </c>
      <c r="H2162" s="10" t="n">
        <v>18</v>
      </c>
      <c r="I2162" s="10" t="n">
        <v>853</v>
      </c>
      <c r="J2162" s="10" t="n">
        <v>60183</v>
      </c>
      <c r="K2162" s="11" t="n">
        <v>5498</v>
      </c>
      <c r="L2162" s="12" t="n">
        <f aca="false">IF(COUNT(F2162,G2162)=2,F2162+G2162,"")</f>
        <v>1349</v>
      </c>
      <c r="M2162" s="12" t="n">
        <f aca="false">IF(COUNT(E2162,H2162)=2,E2162+H2162,"")</f>
        <v>642</v>
      </c>
    </row>
    <row r="2163" customFormat="false" ht="15" hidden="false" customHeight="false" outlineLevel="0" collapsed="false">
      <c r="A2163" s="7" t="s">
        <v>3567</v>
      </c>
      <c r="B2163" s="7" t="s">
        <v>3610</v>
      </c>
      <c r="C2163" s="8" t="s">
        <v>3611</v>
      </c>
      <c r="D2163" s="9" t="str">
        <f aca="false">A2163&amp;"|"&amp;B2163</f>
        <v>Oklahoma|Harmon County</v>
      </c>
      <c r="E2163" s="10" t="n">
        <v>663</v>
      </c>
      <c r="F2163" s="10" t="n">
        <v>1125</v>
      </c>
      <c r="G2163" s="10" t="n">
        <v>132</v>
      </c>
      <c r="H2163" s="10" t="n">
        <v>18</v>
      </c>
      <c r="I2163" s="10" t="n">
        <v>916</v>
      </c>
      <c r="J2163" s="10" t="n">
        <v>54286</v>
      </c>
      <c r="K2163" s="11" t="n">
        <v>2452</v>
      </c>
      <c r="L2163" s="12" t="n">
        <f aca="false">IF(COUNT(F2163,G2163)=2,F2163+G2163,"")</f>
        <v>1257</v>
      </c>
      <c r="M2163" s="12" t="n">
        <f aca="false">IF(COUNT(E2163,H2163)=2,E2163+H2163,"")</f>
        <v>681</v>
      </c>
    </row>
    <row r="2164" customFormat="false" ht="15" hidden="false" customHeight="false" outlineLevel="0" collapsed="false">
      <c r="A2164" s="7" t="s">
        <v>3567</v>
      </c>
      <c r="B2164" s="7" t="s">
        <v>1647</v>
      </c>
      <c r="C2164" s="8" t="s">
        <v>3612</v>
      </c>
      <c r="D2164" s="9" t="str">
        <f aca="false">A2164&amp;"|"&amp;B2164</f>
        <v>Oklahoma|Harper County</v>
      </c>
      <c r="E2164" s="10" t="n">
        <v>791</v>
      </c>
      <c r="F2164" s="10" t="n">
        <v>1205</v>
      </c>
      <c r="G2164" s="10" t="n">
        <v>154</v>
      </c>
      <c r="H2164" s="10" t="n">
        <v>18</v>
      </c>
      <c r="I2164" s="10" t="n">
        <v>894</v>
      </c>
      <c r="J2164" s="10" t="n">
        <v>59191</v>
      </c>
      <c r="K2164" s="11" t="n">
        <v>3231</v>
      </c>
      <c r="L2164" s="12" t="n">
        <f aca="false">IF(COUNT(F2164,G2164)=2,F2164+G2164,"")</f>
        <v>1359</v>
      </c>
      <c r="M2164" s="12" t="n">
        <f aca="false">IF(COUNT(E2164,H2164)=2,E2164+H2164,"")</f>
        <v>809</v>
      </c>
    </row>
    <row r="2165" customFormat="false" ht="15" hidden="false" customHeight="false" outlineLevel="0" collapsed="false">
      <c r="A2165" s="7" t="s">
        <v>3567</v>
      </c>
      <c r="B2165" s="7" t="s">
        <v>1651</v>
      </c>
      <c r="C2165" s="8" t="s">
        <v>3613</v>
      </c>
      <c r="D2165" s="9" t="str">
        <f aca="false">A2165&amp;"|"&amp;B2165</f>
        <v>Oklahoma|Haskell County</v>
      </c>
      <c r="E2165" s="10" t="n">
        <v>757</v>
      </c>
      <c r="F2165" s="10" t="n">
        <v>1123</v>
      </c>
      <c r="G2165" s="10" t="n">
        <v>148</v>
      </c>
      <c r="H2165" s="10" t="n">
        <v>18</v>
      </c>
      <c r="I2165" s="10" t="n">
        <v>865</v>
      </c>
      <c r="J2165" s="10" t="n">
        <v>49930</v>
      </c>
      <c r="K2165" s="11" t="n">
        <v>11667</v>
      </c>
      <c r="L2165" s="12" t="n">
        <f aca="false">IF(COUNT(F2165,G2165)=2,F2165+G2165,"")</f>
        <v>1271</v>
      </c>
      <c r="M2165" s="12" t="n">
        <f aca="false">IF(COUNT(E2165,H2165)=2,E2165+H2165,"")</f>
        <v>775</v>
      </c>
    </row>
    <row r="2166" customFormat="false" ht="15" hidden="false" customHeight="false" outlineLevel="0" collapsed="false">
      <c r="A2166" s="7" t="s">
        <v>3567</v>
      </c>
      <c r="B2166" s="7" t="s">
        <v>3614</v>
      </c>
      <c r="C2166" s="8" t="s">
        <v>3615</v>
      </c>
      <c r="D2166" s="9" t="str">
        <f aca="false">A2166&amp;"|"&amp;B2166</f>
        <v>Oklahoma|Hughes County</v>
      </c>
      <c r="E2166" s="10" t="n">
        <v>615</v>
      </c>
      <c r="F2166" s="10" t="n">
        <v>1063</v>
      </c>
      <c r="G2166" s="10" t="n">
        <v>132</v>
      </c>
      <c r="H2166" s="10" t="n">
        <v>18</v>
      </c>
      <c r="I2166" s="10" t="n">
        <v>835</v>
      </c>
      <c r="J2166" s="10" t="n">
        <v>47923</v>
      </c>
      <c r="K2166" s="11" t="n">
        <v>13411</v>
      </c>
      <c r="L2166" s="12" t="n">
        <f aca="false">IF(COUNT(F2166,G2166)=2,F2166+G2166,"")</f>
        <v>1195</v>
      </c>
      <c r="M2166" s="12" t="n">
        <f aca="false">IF(COUNT(E2166,H2166)=2,E2166+H2166,"")</f>
        <v>633</v>
      </c>
    </row>
    <row r="2167" customFormat="false" ht="15" hidden="false" customHeight="false" outlineLevel="0" collapsed="false">
      <c r="A2167" s="7" t="s">
        <v>3567</v>
      </c>
      <c r="B2167" s="7" t="s">
        <v>125</v>
      </c>
      <c r="C2167" s="8" t="s">
        <v>3616</v>
      </c>
      <c r="D2167" s="9" t="str">
        <f aca="false">A2167&amp;"|"&amp;B2167</f>
        <v>Oklahoma|Jackson County</v>
      </c>
      <c r="E2167" s="10" t="n">
        <v>865</v>
      </c>
      <c r="F2167" s="10" t="n">
        <v>1342</v>
      </c>
      <c r="G2167" s="10" t="n">
        <v>169</v>
      </c>
      <c r="H2167" s="10" t="n">
        <v>18</v>
      </c>
      <c r="I2167" s="10" t="n">
        <v>910</v>
      </c>
      <c r="J2167" s="10" t="n">
        <v>61497</v>
      </c>
      <c r="K2167" s="11" t="n">
        <v>24730</v>
      </c>
      <c r="L2167" s="12" t="n">
        <f aca="false">IF(COUNT(F2167,G2167)=2,F2167+G2167,"")</f>
        <v>1511</v>
      </c>
      <c r="M2167" s="12" t="n">
        <f aca="false">IF(COUNT(E2167,H2167)=2,E2167+H2167,"")</f>
        <v>883</v>
      </c>
    </row>
    <row r="2168" customFormat="false" ht="15" hidden="false" customHeight="false" outlineLevel="0" collapsed="false">
      <c r="A2168" s="7" t="s">
        <v>3567</v>
      </c>
      <c r="B2168" s="7" t="s">
        <v>127</v>
      </c>
      <c r="C2168" s="8" t="s">
        <v>3617</v>
      </c>
      <c r="D2168" s="9" t="str">
        <f aca="false">A2168&amp;"|"&amp;B2168</f>
        <v>Oklahoma|Jefferson County</v>
      </c>
      <c r="E2168" s="10" t="n">
        <v>588</v>
      </c>
      <c r="F2168" s="10" t="n">
        <v>1065</v>
      </c>
      <c r="G2168" s="10" t="n">
        <v>132</v>
      </c>
      <c r="H2168" s="10" t="n">
        <v>18</v>
      </c>
      <c r="I2168" s="10" t="n">
        <v>843</v>
      </c>
      <c r="J2168" s="10" t="n">
        <v>48750</v>
      </c>
      <c r="K2168" s="11" t="n">
        <v>5377</v>
      </c>
      <c r="L2168" s="12" t="n">
        <f aca="false">IF(COUNT(F2168,G2168)=2,F2168+G2168,"")</f>
        <v>1197</v>
      </c>
      <c r="M2168" s="12" t="n">
        <f aca="false">IF(COUNT(E2168,H2168)=2,E2168+H2168,"")</f>
        <v>606</v>
      </c>
    </row>
    <row r="2169" customFormat="false" ht="15" hidden="false" customHeight="false" outlineLevel="0" collapsed="false">
      <c r="A2169" s="7" t="s">
        <v>3567</v>
      </c>
      <c r="B2169" s="7" t="s">
        <v>3278</v>
      </c>
      <c r="C2169" s="8" t="s">
        <v>3618</v>
      </c>
      <c r="D2169" s="9" t="str">
        <f aca="false">A2169&amp;"|"&amp;B2169</f>
        <v>Oklahoma|Johnston County</v>
      </c>
      <c r="E2169" s="10" t="n">
        <v>732</v>
      </c>
      <c r="F2169" s="10" t="n">
        <v>1159</v>
      </c>
      <c r="G2169" s="10" t="n">
        <v>143</v>
      </c>
      <c r="H2169" s="10" t="n">
        <v>18</v>
      </c>
      <c r="I2169" s="10" t="n">
        <v>858</v>
      </c>
      <c r="J2169" s="10" t="n">
        <v>50911</v>
      </c>
      <c r="K2169" s="11" t="n">
        <v>10334</v>
      </c>
      <c r="L2169" s="12" t="n">
        <f aca="false">IF(COUNT(F2169,G2169)=2,F2169+G2169,"")</f>
        <v>1302</v>
      </c>
      <c r="M2169" s="12" t="n">
        <f aca="false">IF(COUNT(E2169,H2169)=2,E2169+H2169,"")</f>
        <v>750</v>
      </c>
    </row>
    <row r="2170" customFormat="false" ht="15" hidden="false" customHeight="false" outlineLevel="0" collapsed="false">
      <c r="A2170" s="7" t="s">
        <v>3567</v>
      </c>
      <c r="B2170" s="7" t="s">
        <v>3619</v>
      </c>
      <c r="C2170" s="8" t="s">
        <v>3620</v>
      </c>
      <c r="D2170" s="9" t="str">
        <f aca="false">A2170&amp;"|"&amp;B2170</f>
        <v>Oklahoma|Kay County</v>
      </c>
      <c r="E2170" s="10" t="n">
        <v>830</v>
      </c>
      <c r="F2170" s="10" t="n">
        <v>1201</v>
      </c>
      <c r="G2170" s="10" t="n">
        <v>162</v>
      </c>
      <c r="H2170" s="10" t="n">
        <v>18</v>
      </c>
      <c r="I2170" s="10" t="n">
        <v>885</v>
      </c>
      <c r="J2170" s="10" t="n">
        <v>56673</v>
      </c>
      <c r="K2170" s="11" t="n">
        <v>43731</v>
      </c>
      <c r="L2170" s="12" t="n">
        <f aca="false">IF(COUNT(F2170,G2170)=2,F2170+G2170,"")</f>
        <v>1363</v>
      </c>
      <c r="M2170" s="12" t="n">
        <f aca="false">IF(COUNT(E2170,H2170)=2,E2170+H2170,"")</f>
        <v>848</v>
      </c>
    </row>
    <row r="2171" customFormat="false" ht="15" hidden="false" customHeight="false" outlineLevel="0" collapsed="false">
      <c r="A2171" s="7" t="s">
        <v>3567</v>
      </c>
      <c r="B2171" s="7" t="s">
        <v>3621</v>
      </c>
      <c r="C2171" s="8" t="s">
        <v>3622</v>
      </c>
      <c r="D2171" s="9" t="str">
        <f aca="false">A2171&amp;"|"&amp;B2171</f>
        <v>Oklahoma|Kingfisher County</v>
      </c>
      <c r="E2171" s="10" t="n">
        <v>915</v>
      </c>
      <c r="F2171" s="10" t="n">
        <v>1422</v>
      </c>
      <c r="G2171" s="10" t="n">
        <v>178</v>
      </c>
      <c r="H2171" s="10" t="n">
        <v>18</v>
      </c>
      <c r="I2171" s="10" t="n">
        <v>935</v>
      </c>
      <c r="J2171" s="10" t="n">
        <v>70617</v>
      </c>
      <c r="K2171" s="11" t="n">
        <v>15288</v>
      </c>
      <c r="L2171" s="12" t="n">
        <f aca="false">IF(COUNT(F2171,G2171)=2,F2171+G2171,"")</f>
        <v>1600</v>
      </c>
      <c r="M2171" s="12" t="n">
        <f aca="false">IF(COUNT(E2171,H2171)=2,E2171+H2171,"")</f>
        <v>933</v>
      </c>
    </row>
    <row r="2172" customFormat="false" ht="15" hidden="false" customHeight="false" outlineLevel="0" collapsed="false">
      <c r="A2172" s="7" t="s">
        <v>3567</v>
      </c>
      <c r="B2172" s="7" t="s">
        <v>590</v>
      </c>
      <c r="C2172" s="8" t="s">
        <v>3623</v>
      </c>
      <c r="D2172" s="9" t="str">
        <f aca="false">A2172&amp;"|"&amp;B2172</f>
        <v>Oklahoma|Kiowa County</v>
      </c>
      <c r="E2172" s="10" t="n">
        <v>675</v>
      </c>
      <c r="F2172" s="10" t="n">
        <v>1094</v>
      </c>
      <c r="G2172" s="10" t="n">
        <v>132</v>
      </c>
      <c r="H2172" s="10" t="n">
        <v>18</v>
      </c>
      <c r="I2172" s="10" t="n">
        <v>822</v>
      </c>
      <c r="J2172" s="10" t="n">
        <v>42063</v>
      </c>
      <c r="K2172" s="11" t="n">
        <v>8458</v>
      </c>
      <c r="L2172" s="12" t="n">
        <f aca="false">IF(COUNT(F2172,G2172)=2,F2172+G2172,"")</f>
        <v>1226</v>
      </c>
      <c r="M2172" s="12" t="n">
        <f aca="false">IF(COUNT(E2172,H2172)=2,E2172+H2172,"")</f>
        <v>693</v>
      </c>
    </row>
    <row r="2173" customFormat="false" ht="15" hidden="false" customHeight="false" outlineLevel="0" collapsed="false">
      <c r="A2173" s="7" t="s">
        <v>3567</v>
      </c>
      <c r="B2173" s="7" t="s">
        <v>3624</v>
      </c>
      <c r="C2173" s="8" t="s">
        <v>3625</v>
      </c>
      <c r="D2173" s="9" t="str">
        <f aca="false">A2173&amp;"|"&amp;B2173</f>
        <v>Oklahoma|Latimer County</v>
      </c>
      <c r="E2173" s="10" t="n">
        <v>720</v>
      </c>
      <c r="F2173" s="10" t="n">
        <v>1025</v>
      </c>
      <c r="G2173" s="10" t="n">
        <v>140</v>
      </c>
      <c r="H2173" s="10" t="n">
        <v>18</v>
      </c>
      <c r="I2173" s="10" t="n">
        <v>872</v>
      </c>
      <c r="J2173" s="10" t="n">
        <v>41048</v>
      </c>
      <c r="K2173" s="11" t="n">
        <v>9495</v>
      </c>
      <c r="L2173" s="12" t="n">
        <f aca="false">IF(COUNT(F2173,G2173)=2,F2173+G2173,"")</f>
        <v>1165</v>
      </c>
      <c r="M2173" s="12" t="n">
        <f aca="false">IF(COUNT(E2173,H2173)=2,E2173+H2173,"")</f>
        <v>738</v>
      </c>
    </row>
    <row r="2174" customFormat="false" ht="15" hidden="false" customHeight="false" outlineLevel="0" collapsed="false">
      <c r="A2174" s="7" t="s">
        <v>3567</v>
      </c>
      <c r="B2174" s="7" t="s">
        <v>3626</v>
      </c>
      <c r="C2174" s="8" t="s">
        <v>3627</v>
      </c>
      <c r="D2174" s="9" t="str">
        <f aca="false">A2174&amp;"|"&amp;B2174</f>
        <v>Oklahoma|Le Flore County</v>
      </c>
      <c r="E2174" s="10" t="n">
        <v>773</v>
      </c>
      <c r="F2174" s="10" t="n">
        <v>1112</v>
      </c>
      <c r="G2174" s="10" t="n">
        <v>151</v>
      </c>
      <c r="H2174" s="10" t="n">
        <v>18</v>
      </c>
      <c r="I2174" s="10" t="n">
        <v>878</v>
      </c>
      <c r="J2174" s="10" t="n">
        <v>50027</v>
      </c>
      <c r="K2174" s="11" t="n">
        <v>48728</v>
      </c>
      <c r="L2174" s="12" t="n">
        <f aca="false">IF(COUNT(F2174,G2174)=2,F2174+G2174,"")</f>
        <v>1263</v>
      </c>
      <c r="M2174" s="12" t="n">
        <f aca="false">IF(COUNT(E2174,H2174)=2,E2174+H2174,"")</f>
        <v>791</v>
      </c>
    </row>
    <row r="2175" customFormat="false" ht="15" hidden="false" customHeight="false" outlineLevel="0" collapsed="false">
      <c r="A2175" s="7" t="s">
        <v>3567</v>
      </c>
      <c r="B2175" s="7" t="s">
        <v>350</v>
      </c>
      <c r="C2175" s="8" t="s">
        <v>3628</v>
      </c>
      <c r="D2175" s="9" t="str">
        <f aca="false">A2175&amp;"|"&amp;B2175</f>
        <v>Oklahoma|Lincoln County</v>
      </c>
      <c r="E2175" s="10" t="n">
        <v>760</v>
      </c>
      <c r="F2175" s="10" t="n">
        <v>1287</v>
      </c>
      <c r="G2175" s="10" t="n">
        <v>148</v>
      </c>
      <c r="H2175" s="10" t="n">
        <v>18</v>
      </c>
      <c r="I2175" s="10" t="n">
        <v>878</v>
      </c>
      <c r="J2175" s="10" t="n">
        <v>59425</v>
      </c>
      <c r="K2175" s="11" t="n">
        <v>33917</v>
      </c>
      <c r="L2175" s="12" t="n">
        <f aca="false">IF(COUNT(F2175,G2175)=2,F2175+G2175,"")</f>
        <v>1435</v>
      </c>
      <c r="M2175" s="12" t="n">
        <f aca="false">IF(COUNT(E2175,H2175)=2,E2175+H2175,"")</f>
        <v>778</v>
      </c>
    </row>
    <row r="2176" customFormat="false" ht="15" hidden="false" customHeight="false" outlineLevel="0" collapsed="false">
      <c r="A2176" s="7" t="s">
        <v>3567</v>
      </c>
      <c r="B2176" s="7" t="s">
        <v>354</v>
      </c>
      <c r="C2176" s="8" t="s">
        <v>3629</v>
      </c>
      <c r="D2176" s="9" t="str">
        <f aca="false">A2176&amp;"|"&amp;B2176</f>
        <v>Oklahoma|Logan County</v>
      </c>
      <c r="E2176" s="10" t="n">
        <v>895</v>
      </c>
      <c r="F2176" s="10" t="n">
        <v>1705</v>
      </c>
      <c r="G2176" s="10" t="n">
        <v>175</v>
      </c>
      <c r="H2176" s="10" t="n">
        <v>18</v>
      </c>
      <c r="I2176" s="10" t="n">
        <v>932</v>
      </c>
      <c r="J2176" s="10" t="n">
        <v>82735</v>
      </c>
      <c r="K2176" s="11" t="n">
        <v>50905</v>
      </c>
      <c r="L2176" s="12" t="n">
        <f aca="false">IF(COUNT(F2176,G2176)=2,F2176+G2176,"")</f>
        <v>1880</v>
      </c>
      <c r="M2176" s="12" t="n">
        <f aca="false">IF(COUNT(E2176,H2176)=2,E2176+H2176,"")</f>
        <v>913</v>
      </c>
    </row>
    <row r="2177" customFormat="false" ht="15" hidden="false" customHeight="false" outlineLevel="0" collapsed="false">
      <c r="A2177" s="7" t="s">
        <v>3567</v>
      </c>
      <c r="B2177" s="7" t="s">
        <v>3630</v>
      </c>
      <c r="C2177" s="8" t="s">
        <v>3631</v>
      </c>
      <c r="D2177" s="9" t="str">
        <f aca="false">A2177&amp;"|"&amp;B2177</f>
        <v>Oklahoma|Love County</v>
      </c>
      <c r="E2177" s="10" t="n">
        <v>903</v>
      </c>
      <c r="F2177" s="10" t="n">
        <v>1203</v>
      </c>
      <c r="G2177" s="10" t="n">
        <v>176</v>
      </c>
      <c r="H2177" s="10" t="n">
        <v>18</v>
      </c>
      <c r="I2177" s="10" t="n">
        <v>896</v>
      </c>
      <c r="J2177" s="10" t="n">
        <v>62940</v>
      </c>
      <c r="K2177" s="11" t="n">
        <v>10196</v>
      </c>
      <c r="L2177" s="12" t="n">
        <f aca="false">IF(COUNT(F2177,G2177)=2,F2177+G2177,"")</f>
        <v>1379</v>
      </c>
      <c r="M2177" s="12" t="n">
        <f aca="false">IF(COUNT(E2177,H2177)=2,E2177+H2177,"")</f>
        <v>921</v>
      </c>
    </row>
    <row r="2178" customFormat="false" ht="15" hidden="false" customHeight="false" outlineLevel="0" collapsed="false">
      <c r="A2178" s="7" t="s">
        <v>3567</v>
      </c>
      <c r="B2178" s="7" t="s">
        <v>3632</v>
      </c>
      <c r="C2178" s="8" t="s">
        <v>3633</v>
      </c>
      <c r="D2178" s="9" t="str">
        <f aca="false">A2178&amp;"|"&amp;B2178</f>
        <v>Oklahoma|Major County</v>
      </c>
      <c r="E2178" s="10" t="n">
        <v>619</v>
      </c>
      <c r="F2178" s="10" t="n">
        <v>1323</v>
      </c>
      <c r="G2178" s="10" t="n">
        <v>132</v>
      </c>
      <c r="H2178" s="10" t="n">
        <v>18</v>
      </c>
      <c r="I2178" s="10" t="n">
        <v>857</v>
      </c>
      <c r="J2178" s="10" t="n">
        <v>69229</v>
      </c>
      <c r="K2178" s="11" t="n">
        <v>7656</v>
      </c>
      <c r="L2178" s="12" t="n">
        <f aca="false">IF(COUNT(F2178,G2178)=2,F2178+G2178,"")</f>
        <v>1455</v>
      </c>
      <c r="M2178" s="12" t="n">
        <f aca="false">IF(COUNT(E2178,H2178)=2,E2178+H2178,"")</f>
        <v>637</v>
      </c>
    </row>
    <row r="2179" customFormat="false" ht="15" hidden="false" customHeight="false" outlineLevel="0" collapsed="false">
      <c r="A2179" s="7" t="s">
        <v>3567</v>
      </c>
      <c r="B2179" s="7" t="s">
        <v>149</v>
      </c>
      <c r="C2179" s="8" t="s">
        <v>3634</v>
      </c>
      <c r="D2179" s="9" t="str">
        <f aca="false">A2179&amp;"|"&amp;B2179</f>
        <v>Oklahoma|Marshall County</v>
      </c>
      <c r="E2179" s="10" t="n">
        <v>819</v>
      </c>
      <c r="F2179" s="10" t="n">
        <v>1233</v>
      </c>
      <c r="G2179" s="10" t="n">
        <v>160</v>
      </c>
      <c r="H2179" s="10" t="n">
        <v>18</v>
      </c>
      <c r="I2179" s="10" t="n">
        <v>886</v>
      </c>
      <c r="J2179" s="10" t="n">
        <v>56495</v>
      </c>
      <c r="K2179" s="11" t="n">
        <v>15628</v>
      </c>
      <c r="L2179" s="12" t="n">
        <f aca="false">IF(COUNT(F2179,G2179)=2,F2179+G2179,"")</f>
        <v>1393</v>
      </c>
      <c r="M2179" s="12" t="n">
        <f aca="false">IF(COUNT(E2179,H2179)=2,E2179+H2179,"")</f>
        <v>837</v>
      </c>
    </row>
    <row r="2180" customFormat="false" ht="15" hidden="false" customHeight="false" outlineLevel="0" collapsed="false">
      <c r="A2180" s="7" t="s">
        <v>3567</v>
      </c>
      <c r="B2180" s="7" t="s">
        <v>3635</v>
      </c>
      <c r="C2180" s="8" t="s">
        <v>3636</v>
      </c>
      <c r="D2180" s="9" t="str">
        <f aca="false">A2180&amp;"|"&amp;B2180</f>
        <v>Oklahoma|Mayes County</v>
      </c>
      <c r="E2180" s="10" t="n">
        <v>846</v>
      </c>
      <c r="F2180" s="10" t="n">
        <v>1320</v>
      </c>
      <c r="G2180" s="10" t="n">
        <v>165</v>
      </c>
      <c r="H2180" s="10" t="n">
        <v>18</v>
      </c>
      <c r="I2180" s="10" t="n">
        <v>897</v>
      </c>
      <c r="J2180" s="10" t="n">
        <v>57279</v>
      </c>
      <c r="K2180" s="11" t="n">
        <v>39406</v>
      </c>
      <c r="L2180" s="12" t="n">
        <f aca="false">IF(COUNT(F2180,G2180)=2,F2180+G2180,"")</f>
        <v>1485</v>
      </c>
      <c r="M2180" s="12" t="n">
        <f aca="false">IF(COUNT(E2180,H2180)=2,E2180+H2180,"")</f>
        <v>864</v>
      </c>
    </row>
    <row r="2181" customFormat="false" ht="15" hidden="false" customHeight="false" outlineLevel="0" collapsed="false">
      <c r="A2181" s="7" t="s">
        <v>3567</v>
      </c>
      <c r="B2181" s="7" t="s">
        <v>3637</v>
      </c>
      <c r="C2181" s="8" t="s">
        <v>3638</v>
      </c>
      <c r="D2181" s="9" t="str">
        <f aca="false">A2181&amp;"|"&amp;B2181</f>
        <v>Oklahoma|McClain County</v>
      </c>
      <c r="E2181" s="10" t="n">
        <v>964</v>
      </c>
      <c r="F2181" s="10" t="n">
        <v>1710</v>
      </c>
      <c r="G2181" s="10" t="n">
        <v>188</v>
      </c>
      <c r="H2181" s="10" t="n">
        <v>18</v>
      </c>
      <c r="I2181" s="10" t="n">
        <v>941</v>
      </c>
      <c r="J2181" s="10" t="n">
        <v>84778</v>
      </c>
      <c r="K2181" s="11" t="n">
        <v>43779</v>
      </c>
      <c r="L2181" s="12" t="n">
        <f aca="false">IF(COUNT(F2181,G2181)=2,F2181+G2181,"")</f>
        <v>1898</v>
      </c>
      <c r="M2181" s="12" t="n">
        <f aca="false">IF(COUNT(E2181,H2181)=2,E2181+H2181,"")</f>
        <v>982</v>
      </c>
    </row>
    <row r="2182" customFormat="false" ht="15" hidden="false" customHeight="false" outlineLevel="0" collapsed="false">
      <c r="A2182" s="7" t="s">
        <v>3567</v>
      </c>
      <c r="B2182" s="7" t="s">
        <v>3639</v>
      </c>
      <c r="C2182" s="8" t="s">
        <v>3640</v>
      </c>
      <c r="D2182" s="9" t="str">
        <f aca="false">A2182&amp;"|"&amp;B2182</f>
        <v>Oklahoma|McCurtain County</v>
      </c>
      <c r="E2182" s="10" t="n">
        <v>705</v>
      </c>
      <c r="F2182" s="10" t="n">
        <v>1129</v>
      </c>
      <c r="G2182" s="10" t="n">
        <v>138</v>
      </c>
      <c r="H2182" s="10" t="n">
        <v>18</v>
      </c>
      <c r="I2182" s="10" t="n">
        <v>842</v>
      </c>
      <c r="J2182" s="10" t="n">
        <v>50175</v>
      </c>
      <c r="K2182" s="11" t="n">
        <v>30825</v>
      </c>
      <c r="L2182" s="12" t="n">
        <f aca="false">IF(COUNT(F2182,G2182)=2,F2182+G2182,"")</f>
        <v>1267</v>
      </c>
      <c r="M2182" s="12" t="n">
        <f aca="false">IF(COUNT(E2182,H2182)=2,E2182+H2182,"")</f>
        <v>723</v>
      </c>
    </row>
    <row r="2183" customFormat="false" ht="15" hidden="false" customHeight="false" outlineLevel="0" collapsed="false">
      <c r="A2183" s="7" t="s">
        <v>3567</v>
      </c>
      <c r="B2183" s="7" t="s">
        <v>958</v>
      </c>
      <c r="C2183" s="8" t="s">
        <v>3641</v>
      </c>
      <c r="D2183" s="9" t="str">
        <f aca="false">A2183&amp;"|"&amp;B2183</f>
        <v>Oklahoma|McIntosh County</v>
      </c>
      <c r="E2183" s="10" t="n">
        <v>763</v>
      </c>
      <c r="F2183" s="10" t="n">
        <v>1169</v>
      </c>
      <c r="G2183" s="10" t="n">
        <v>149</v>
      </c>
      <c r="H2183" s="10" t="n">
        <v>18</v>
      </c>
      <c r="I2183" s="10" t="n">
        <v>862</v>
      </c>
      <c r="J2183" s="10" t="n">
        <v>46203</v>
      </c>
      <c r="K2183" s="11" t="n">
        <v>19237</v>
      </c>
      <c r="L2183" s="12" t="n">
        <f aca="false">IF(COUNT(F2183,G2183)=2,F2183+G2183,"")</f>
        <v>1318</v>
      </c>
      <c r="M2183" s="12" t="n">
        <f aca="false">IF(COUNT(E2183,H2183)=2,E2183+H2183,"")</f>
        <v>781</v>
      </c>
    </row>
    <row r="2184" customFormat="false" ht="15" hidden="false" customHeight="false" outlineLevel="0" collapsed="false">
      <c r="A2184" s="7" t="s">
        <v>3567</v>
      </c>
      <c r="B2184" s="7" t="s">
        <v>968</v>
      </c>
      <c r="C2184" s="8" t="s">
        <v>3642</v>
      </c>
      <c r="D2184" s="9" t="str">
        <f aca="false">A2184&amp;"|"&amp;B2184</f>
        <v>Oklahoma|Murray County</v>
      </c>
      <c r="E2184" s="10" t="n">
        <v>859</v>
      </c>
      <c r="F2184" s="10" t="n">
        <v>1239</v>
      </c>
      <c r="G2184" s="10" t="n">
        <v>168</v>
      </c>
      <c r="H2184" s="10" t="n">
        <v>18</v>
      </c>
      <c r="I2184" s="10" t="n">
        <v>905</v>
      </c>
      <c r="J2184" s="10" t="n">
        <v>61904</v>
      </c>
      <c r="K2184" s="11" t="n">
        <v>13807</v>
      </c>
      <c r="L2184" s="12" t="n">
        <f aca="false">IF(COUNT(F2184,G2184)=2,F2184+G2184,"")</f>
        <v>1407</v>
      </c>
      <c r="M2184" s="12" t="n">
        <f aca="false">IF(COUNT(E2184,H2184)=2,E2184+H2184,"")</f>
        <v>877</v>
      </c>
    </row>
    <row r="2185" customFormat="false" ht="15" hidden="false" customHeight="false" outlineLevel="0" collapsed="false">
      <c r="A2185" s="7" t="s">
        <v>3567</v>
      </c>
      <c r="B2185" s="7" t="s">
        <v>3643</v>
      </c>
      <c r="C2185" s="8" t="s">
        <v>3644</v>
      </c>
      <c r="D2185" s="9" t="str">
        <f aca="false">A2185&amp;"|"&amp;B2185</f>
        <v>Oklahoma|Muskogee County</v>
      </c>
      <c r="E2185" s="10" t="n">
        <v>824</v>
      </c>
      <c r="F2185" s="10" t="n">
        <v>1234</v>
      </c>
      <c r="G2185" s="10" t="n">
        <v>161</v>
      </c>
      <c r="H2185" s="10" t="n">
        <v>18</v>
      </c>
      <c r="I2185" s="10" t="n">
        <v>874</v>
      </c>
      <c r="J2185" s="10" t="n">
        <v>51999</v>
      </c>
      <c r="K2185" s="11" t="n">
        <v>66471</v>
      </c>
      <c r="L2185" s="12" t="n">
        <f aca="false">IF(COUNT(F2185,G2185)=2,F2185+G2185,"")</f>
        <v>1395</v>
      </c>
      <c r="M2185" s="12" t="n">
        <f aca="false">IF(COUNT(E2185,H2185)=2,E2185+H2185,"")</f>
        <v>842</v>
      </c>
    </row>
    <row r="2186" customFormat="false" ht="15" hidden="false" customHeight="false" outlineLevel="0" collapsed="false">
      <c r="A2186" s="7" t="s">
        <v>3567</v>
      </c>
      <c r="B2186" s="7" t="s">
        <v>1384</v>
      </c>
      <c r="C2186" s="8" t="s">
        <v>3645</v>
      </c>
      <c r="D2186" s="9" t="str">
        <f aca="false">A2186&amp;"|"&amp;B2186</f>
        <v>Oklahoma|Noble County</v>
      </c>
      <c r="E2186" s="10" t="n">
        <v>758</v>
      </c>
      <c r="F2186" s="10" t="n">
        <v>1280</v>
      </c>
      <c r="G2186" s="10" t="n">
        <v>148</v>
      </c>
      <c r="H2186" s="10" t="n">
        <v>18</v>
      </c>
      <c r="I2186" s="10" t="n">
        <v>864</v>
      </c>
      <c r="J2186" s="10" t="n">
        <v>70071</v>
      </c>
      <c r="K2186" s="11" t="n">
        <v>10909</v>
      </c>
      <c r="L2186" s="12" t="n">
        <f aca="false">IF(COUNT(F2186,G2186)=2,F2186+G2186,"")</f>
        <v>1428</v>
      </c>
      <c r="M2186" s="12" t="n">
        <f aca="false">IF(COUNT(E2186,H2186)=2,E2186+H2186,"")</f>
        <v>776</v>
      </c>
    </row>
    <row r="2187" customFormat="false" ht="15" hidden="false" customHeight="false" outlineLevel="0" collapsed="false">
      <c r="A2187" s="7" t="s">
        <v>3567</v>
      </c>
      <c r="B2187" s="7" t="s">
        <v>3646</v>
      </c>
      <c r="C2187" s="8" t="s">
        <v>3647</v>
      </c>
      <c r="D2187" s="9" t="str">
        <f aca="false">A2187&amp;"|"&amp;B2187</f>
        <v>Oklahoma|Nowata County</v>
      </c>
      <c r="E2187" s="10" t="n">
        <v>776</v>
      </c>
      <c r="F2187" s="10" t="n">
        <v>1216</v>
      </c>
      <c r="G2187" s="10" t="n">
        <v>151</v>
      </c>
      <c r="H2187" s="10" t="n">
        <v>18</v>
      </c>
      <c r="I2187" s="10" t="n">
        <v>868</v>
      </c>
      <c r="J2187" s="10" t="n">
        <v>52679</v>
      </c>
      <c r="K2187" s="11" t="n">
        <v>9392</v>
      </c>
      <c r="L2187" s="12" t="n">
        <f aca="false">IF(COUNT(F2187,G2187)=2,F2187+G2187,"")</f>
        <v>1367</v>
      </c>
      <c r="M2187" s="12" t="n">
        <f aca="false">IF(COUNT(E2187,H2187)=2,E2187+H2187,"")</f>
        <v>794</v>
      </c>
    </row>
    <row r="2188" customFormat="false" ht="15" hidden="false" customHeight="false" outlineLevel="0" collapsed="false">
      <c r="A2188" s="7" t="s">
        <v>3567</v>
      </c>
      <c r="B2188" s="7" t="s">
        <v>3648</v>
      </c>
      <c r="C2188" s="8" t="s">
        <v>3649</v>
      </c>
      <c r="D2188" s="9" t="str">
        <f aca="false">A2188&amp;"|"&amp;B2188</f>
        <v>Oklahoma|Okfuskee County</v>
      </c>
      <c r="E2188" s="10" t="n">
        <v>689</v>
      </c>
      <c r="F2188" s="10" t="n">
        <v>1070</v>
      </c>
      <c r="G2188" s="10" t="n">
        <v>134</v>
      </c>
      <c r="H2188" s="10" t="n">
        <v>18</v>
      </c>
      <c r="I2188" s="10" t="n">
        <v>844</v>
      </c>
      <c r="J2188" s="10" t="n">
        <v>45441</v>
      </c>
      <c r="K2188" s="11" t="n">
        <v>11304</v>
      </c>
      <c r="L2188" s="12" t="n">
        <f aca="false">IF(COUNT(F2188,G2188)=2,F2188+G2188,"")</f>
        <v>1204</v>
      </c>
      <c r="M2188" s="12" t="n">
        <f aca="false">IF(COUNT(E2188,H2188)=2,E2188+H2188,"")</f>
        <v>707</v>
      </c>
    </row>
    <row r="2189" customFormat="false" ht="15" hidden="false" customHeight="false" outlineLevel="0" collapsed="false">
      <c r="A2189" s="7" t="s">
        <v>3567</v>
      </c>
      <c r="B2189" s="7" t="s">
        <v>3650</v>
      </c>
      <c r="C2189" s="8" t="s">
        <v>3651</v>
      </c>
      <c r="D2189" s="9" t="str">
        <f aca="false">A2189&amp;"|"&amp;B2189</f>
        <v>Oklahoma|Oklahoma County</v>
      </c>
      <c r="E2189" s="10" t="n">
        <v>1073</v>
      </c>
      <c r="F2189" s="10" t="n">
        <v>1603</v>
      </c>
      <c r="G2189" s="10" t="n">
        <v>209</v>
      </c>
      <c r="H2189" s="10" t="n">
        <v>18</v>
      </c>
      <c r="I2189" s="10" t="n">
        <v>934</v>
      </c>
      <c r="J2189" s="10" t="n">
        <v>65374</v>
      </c>
      <c r="K2189" s="11" t="n">
        <v>800487</v>
      </c>
      <c r="L2189" s="12" t="n">
        <f aca="false">IF(COUNT(F2189,G2189)=2,F2189+G2189,"")</f>
        <v>1812</v>
      </c>
      <c r="M2189" s="12" t="n">
        <f aca="false">IF(COUNT(E2189,H2189)=2,E2189+H2189,"")</f>
        <v>1091</v>
      </c>
    </row>
    <row r="2190" customFormat="false" ht="15" hidden="false" customHeight="false" outlineLevel="0" collapsed="false">
      <c r="A2190" s="7" t="s">
        <v>3567</v>
      </c>
      <c r="B2190" s="7" t="s">
        <v>3652</v>
      </c>
      <c r="C2190" s="8" t="s">
        <v>3653</v>
      </c>
      <c r="D2190" s="9" t="str">
        <f aca="false">A2190&amp;"|"&amp;B2190</f>
        <v>Oklahoma|Okmulgee County</v>
      </c>
      <c r="E2190" s="10" t="n">
        <v>811</v>
      </c>
      <c r="F2190" s="10" t="n">
        <v>1206</v>
      </c>
      <c r="G2190" s="10" t="n">
        <v>158</v>
      </c>
      <c r="H2190" s="10" t="n">
        <v>18</v>
      </c>
      <c r="I2190" s="10" t="n">
        <v>882</v>
      </c>
      <c r="J2190" s="10" t="n">
        <v>53123</v>
      </c>
      <c r="K2190" s="11" t="n">
        <v>36922</v>
      </c>
      <c r="L2190" s="12" t="n">
        <f aca="false">IF(COUNT(F2190,G2190)=2,F2190+G2190,"")</f>
        <v>1364</v>
      </c>
      <c r="M2190" s="12" t="n">
        <f aca="false">IF(COUNT(E2190,H2190)=2,E2190+H2190,"")</f>
        <v>829</v>
      </c>
    </row>
    <row r="2191" customFormat="false" ht="15" hidden="false" customHeight="false" outlineLevel="0" collapsed="false">
      <c r="A2191" s="7" t="s">
        <v>3567</v>
      </c>
      <c r="B2191" s="7" t="s">
        <v>1696</v>
      </c>
      <c r="C2191" s="8" t="s">
        <v>3654</v>
      </c>
      <c r="D2191" s="9" t="str">
        <f aca="false">A2191&amp;"|"&amp;B2191</f>
        <v>Oklahoma|Osage County</v>
      </c>
      <c r="E2191" s="10" t="n">
        <v>786</v>
      </c>
      <c r="F2191" s="10" t="n">
        <v>1415</v>
      </c>
      <c r="G2191" s="10" t="n">
        <v>153</v>
      </c>
      <c r="H2191" s="10" t="n">
        <v>18</v>
      </c>
      <c r="I2191" s="10" t="n">
        <v>898</v>
      </c>
      <c r="J2191" s="10" t="n">
        <v>60482</v>
      </c>
      <c r="K2191" s="11" t="n">
        <v>45963</v>
      </c>
      <c r="L2191" s="12" t="n">
        <f aca="false">IF(COUNT(F2191,G2191)=2,F2191+G2191,"")</f>
        <v>1568</v>
      </c>
      <c r="M2191" s="12" t="n">
        <f aca="false">IF(COUNT(E2191,H2191)=2,E2191+H2191,"")</f>
        <v>804</v>
      </c>
    </row>
    <row r="2192" customFormat="false" ht="15" hidden="false" customHeight="false" outlineLevel="0" collapsed="false">
      <c r="A2192" s="7" t="s">
        <v>3567</v>
      </c>
      <c r="B2192" s="7" t="s">
        <v>1700</v>
      </c>
      <c r="C2192" s="8" t="s">
        <v>3655</v>
      </c>
      <c r="D2192" s="9" t="str">
        <f aca="false">A2192&amp;"|"&amp;B2192</f>
        <v>Oklahoma|Ottawa County</v>
      </c>
      <c r="E2192" s="10" t="n">
        <v>764</v>
      </c>
      <c r="F2192" s="10" t="n">
        <v>1091</v>
      </c>
      <c r="G2192" s="10" t="n">
        <v>149</v>
      </c>
      <c r="H2192" s="10" t="n">
        <v>18</v>
      </c>
      <c r="I2192" s="10" t="n">
        <v>866</v>
      </c>
      <c r="J2192" s="10" t="n">
        <v>48656</v>
      </c>
      <c r="K2192" s="11" t="n">
        <v>30360</v>
      </c>
      <c r="L2192" s="12" t="n">
        <f aca="false">IF(COUNT(F2192,G2192)=2,F2192+G2192,"")</f>
        <v>1240</v>
      </c>
      <c r="M2192" s="12" t="n">
        <f aca="false">IF(COUNT(E2192,H2192)=2,E2192+H2192,"")</f>
        <v>782</v>
      </c>
    </row>
    <row r="2193" customFormat="false" ht="15" hidden="false" customHeight="false" outlineLevel="0" collapsed="false">
      <c r="A2193" s="7" t="s">
        <v>3567</v>
      </c>
      <c r="B2193" s="7" t="s">
        <v>1702</v>
      </c>
      <c r="C2193" s="8" t="s">
        <v>3656</v>
      </c>
      <c r="D2193" s="9" t="str">
        <f aca="false">A2193&amp;"|"&amp;B2193</f>
        <v>Oklahoma|Pawnee County</v>
      </c>
      <c r="E2193" s="10" t="n">
        <v>872</v>
      </c>
      <c r="F2193" s="10" t="n">
        <v>1318</v>
      </c>
      <c r="G2193" s="10" t="n">
        <v>170</v>
      </c>
      <c r="H2193" s="10" t="n">
        <v>18</v>
      </c>
      <c r="I2193" s="10" t="n">
        <v>915</v>
      </c>
      <c r="J2193" s="10" t="n">
        <v>57551</v>
      </c>
      <c r="K2193" s="11" t="n">
        <v>15689</v>
      </c>
      <c r="L2193" s="12" t="n">
        <f aca="false">IF(COUNT(F2193,G2193)=2,F2193+G2193,"")</f>
        <v>1488</v>
      </c>
      <c r="M2193" s="12" t="n">
        <f aca="false">IF(COUNT(E2193,H2193)=2,E2193+H2193,"")</f>
        <v>890</v>
      </c>
    </row>
    <row r="2194" customFormat="false" ht="15" hidden="false" customHeight="false" outlineLevel="0" collapsed="false">
      <c r="A2194" s="7" t="s">
        <v>3567</v>
      </c>
      <c r="B2194" s="7" t="s">
        <v>3657</v>
      </c>
      <c r="C2194" s="8" t="s">
        <v>3658</v>
      </c>
      <c r="D2194" s="9" t="str">
        <f aca="false">A2194&amp;"|"&amp;B2194</f>
        <v>Oklahoma|Payne County</v>
      </c>
      <c r="E2194" s="10" t="n">
        <v>922</v>
      </c>
      <c r="F2194" s="10" t="n">
        <v>1608</v>
      </c>
      <c r="G2194" s="10" t="n">
        <v>180</v>
      </c>
      <c r="H2194" s="10" t="n">
        <v>18</v>
      </c>
      <c r="I2194" s="10" t="n">
        <v>872</v>
      </c>
      <c r="J2194" s="10" t="n">
        <v>48937</v>
      </c>
      <c r="K2194" s="11" t="n">
        <v>82290</v>
      </c>
      <c r="L2194" s="12" t="n">
        <f aca="false">IF(COUNT(F2194,G2194)=2,F2194+G2194,"")</f>
        <v>1788</v>
      </c>
      <c r="M2194" s="12" t="n">
        <f aca="false">IF(COUNT(E2194,H2194)=2,E2194+H2194,"")</f>
        <v>940</v>
      </c>
    </row>
    <row r="2195" customFormat="false" ht="15" hidden="false" customHeight="false" outlineLevel="0" collapsed="false">
      <c r="A2195" s="7" t="s">
        <v>3567</v>
      </c>
      <c r="B2195" s="7" t="s">
        <v>3659</v>
      </c>
      <c r="C2195" s="8" t="s">
        <v>3660</v>
      </c>
      <c r="D2195" s="9" t="str">
        <f aca="false">A2195&amp;"|"&amp;B2195</f>
        <v>Oklahoma|Pittsburg County</v>
      </c>
      <c r="E2195" s="10" t="n">
        <v>857</v>
      </c>
      <c r="F2195" s="10" t="n">
        <v>1211</v>
      </c>
      <c r="G2195" s="10" t="n">
        <v>167</v>
      </c>
      <c r="H2195" s="10" t="n">
        <v>18</v>
      </c>
      <c r="I2195" s="10" t="n">
        <v>891</v>
      </c>
      <c r="J2195" s="10" t="n">
        <v>54787</v>
      </c>
      <c r="K2195" s="11" t="n">
        <v>43629</v>
      </c>
      <c r="L2195" s="12" t="n">
        <f aca="false">IF(COUNT(F2195,G2195)=2,F2195+G2195,"")</f>
        <v>1378</v>
      </c>
      <c r="M2195" s="12" t="n">
        <f aca="false">IF(COUNT(E2195,H2195)=2,E2195+H2195,"")</f>
        <v>875</v>
      </c>
    </row>
    <row r="2196" customFormat="false" ht="15" hidden="false" customHeight="false" outlineLevel="0" collapsed="false">
      <c r="A2196" s="7" t="s">
        <v>3567</v>
      </c>
      <c r="B2196" s="7" t="s">
        <v>2536</v>
      </c>
      <c r="C2196" s="8" t="s">
        <v>3661</v>
      </c>
      <c r="D2196" s="9" t="str">
        <f aca="false">A2196&amp;"|"&amp;B2196</f>
        <v>Oklahoma|Pontotoc County</v>
      </c>
      <c r="E2196" s="10" t="n">
        <v>880</v>
      </c>
      <c r="F2196" s="10" t="n">
        <v>1324</v>
      </c>
      <c r="G2196" s="10" t="n">
        <v>172</v>
      </c>
      <c r="H2196" s="10" t="n">
        <v>18</v>
      </c>
      <c r="I2196" s="10" t="n">
        <v>899</v>
      </c>
      <c r="J2196" s="10" t="n">
        <v>62564</v>
      </c>
      <c r="K2196" s="11" t="n">
        <v>38158</v>
      </c>
      <c r="L2196" s="12" t="n">
        <f aca="false">IF(COUNT(F2196,G2196)=2,F2196+G2196,"")</f>
        <v>1496</v>
      </c>
      <c r="M2196" s="12" t="n">
        <f aca="false">IF(COUNT(E2196,H2196)=2,E2196+H2196,"")</f>
        <v>898</v>
      </c>
    </row>
    <row r="2197" customFormat="false" ht="15" hidden="false" customHeight="false" outlineLevel="0" collapsed="false">
      <c r="A2197" s="7" t="s">
        <v>3567</v>
      </c>
      <c r="B2197" s="7" t="s">
        <v>1705</v>
      </c>
      <c r="C2197" s="8" t="s">
        <v>3662</v>
      </c>
      <c r="D2197" s="9" t="str">
        <f aca="false">A2197&amp;"|"&amp;B2197</f>
        <v>Oklahoma|Pottawatomie County</v>
      </c>
      <c r="E2197" s="10" t="n">
        <v>869</v>
      </c>
      <c r="F2197" s="10" t="n">
        <v>1294</v>
      </c>
      <c r="G2197" s="10" t="n">
        <v>169</v>
      </c>
      <c r="H2197" s="10" t="n">
        <v>18</v>
      </c>
      <c r="I2197" s="10" t="n">
        <v>912</v>
      </c>
      <c r="J2197" s="10" t="n">
        <v>60828</v>
      </c>
      <c r="K2197" s="11" t="n">
        <v>73011</v>
      </c>
      <c r="L2197" s="12" t="n">
        <f aca="false">IF(COUNT(F2197,G2197)=2,F2197+G2197,"")</f>
        <v>1463</v>
      </c>
      <c r="M2197" s="12" t="n">
        <f aca="false">IF(COUNT(E2197,H2197)=2,E2197+H2197,"")</f>
        <v>887</v>
      </c>
    </row>
    <row r="2198" customFormat="false" ht="15" hidden="false" customHeight="false" outlineLevel="0" collapsed="false">
      <c r="A2198" s="7" t="s">
        <v>3567</v>
      </c>
      <c r="B2198" s="7" t="s">
        <v>3663</v>
      </c>
      <c r="C2198" s="8" t="s">
        <v>3664</v>
      </c>
      <c r="D2198" s="9" t="str">
        <f aca="false">A2198&amp;"|"&amp;B2198</f>
        <v>Oklahoma|Pushmataha County</v>
      </c>
      <c r="E2198" s="10" t="n">
        <v>620</v>
      </c>
      <c r="F2198" s="10" t="n">
        <v>1079</v>
      </c>
      <c r="G2198" s="10" t="n">
        <v>132</v>
      </c>
      <c r="H2198" s="10" t="n">
        <v>18</v>
      </c>
      <c r="I2198" s="10" t="n">
        <v>839</v>
      </c>
      <c r="J2198" s="10" t="n">
        <v>44634</v>
      </c>
      <c r="K2198" s="11" t="n">
        <v>10787</v>
      </c>
      <c r="L2198" s="12" t="n">
        <f aca="false">IF(COUNT(F2198,G2198)=2,F2198+G2198,"")</f>
        <v>1211</v>
      </c>
      <c r="M2198" s="12" t="n">
        <f aca="false">IF(COUNT(E2198,H2198)=2,E2198+H2198,"")</f>
        <v>638</v>
      </c>
    </row>
    <row r="2199" customFormat="false" ht="15" hidden="false" customHeight="false" outlineLevel="0" collapsed="false">
      <c r="A2199" s="7" t="s">
        <v>3567</v>
      </c>
      <c r="B2199" s="7" t="s">
        <v>3665</v>
      </c>
      <c r="C2199" s="8" t="s">
        <v>3666</v>
      </c>
      <c r="D2199" s="9" t="str">
        <f aca="false">A2199&amp;"|"&amp;B2199</f>
        <v>Oklahoma|Roger Mills County</v>
      </c>
      <c r="E2199" s="10" t="n">
        <v>708</v>
      </c>
      <c r="F2199" s="10" t="n">
        <v>1186</v>
      </c>
      <c r="G2199" s="10" t="n">
        <v>138</v>
      </c>
      <c r="H2199" s="10" t="n">
        <v>18</v>
      </c>
      <c r="I2199" s="10" t="n">
        <v>883</v>
      </c>
      <c r="J2199" s="10" t="n">
        <v>62721</v>
      </c>
      <c r="K2199" s="11" t="n">
        <v>3378</v>
      </c>
      <c r="L2199" s="12" t="n">
        <f aca="false">IF(COUNT(F2199,G2199)=2,F2199+G2199,"")</f>
        <v>1324</v>
      </c>
      <c r="M2199" s="12" t="n">
        <f aca="false">IF(COUNT(E2199,H2199)=2,E2199+H2199,"")</f>
        <v>726</v>
      </c>
    </row>
    <row r="2200" customFormat="false" ht="15" hidden="false" customHeight="false" outlineLevel="0" collapsed="false">
      <c r="A2200" s="7" t="s">
        <v>3567</v>
      </c>
      <c r="B2200" s="7" t="s">
        <v>3667</v>
      </c>
      <c r="C2200" s="8" t="s">
        <v>3668</v>
      </c>
      <c r="D2200" s="9" t="str">
        <f aca="false">A2200&amp;"|"&amp;B2200</f>
        <v>Oklahoma|Rogers County</v>
      </c>
      <c r="E2200" s="10" t="n">
        <v>1018</v>
      </c>
      <c r="F2200" s="10" t="n">
        <v>1537</v>
      </c>
      <c r="G2200" s="10" t="n">
        <v>199</v>
      </c>
      <c r="H2200" s="10" t="n">
        <v>18</v>
      </c>
      <c r="I2200" s="10" t="n">
        <v>950</v>
      </c>
      <c r="J2200" s="10" t="n">
        <v>77688</v>
      </c>
      <c r="K2200" s="11" t="n">
        <v>97235</v>
      </c>
      <c r="L2200" s="12" t="n">
        <f aca="false">IF(COUNT(F2200,G2200)=2,F2200+G2200,"")</f>
        <v>1736</v>
      </c>
      <c r="M2200" s="12" t="n">
        <f aca="false">IF(COUNT(E2200,H2200)=2,E2200+H2200,"")</f>
        <v>1036</v>
      </c>
    </row>
    <row r="2201" customFormat="false" ht="15" hidden="false" customHeight="false" outlineLevel="0" collapsed="false">
      <c r="A2201" s="7" t="s">
        <v>3567</v>
      </c>
      <c r="B2201" s="7" t="s">
        <v>775</v>
      </c>
      <c r="C2201" s="8" t="s">
        <v>3669</v>
      </c>
      <c r="D2201" s="9" t="str">
        <f aca="false">A2201&amp;"|"&amp;B2201</f>
        <v>Oklahoma|Seminole County</v>
      </c>
      <c r="E2201" s="10" t="n">
        <v>730</v>
      </c>
      <c r="F2201" s="10" t="n">
        <v>1110</v>
      </c>
      <c r="G2201" s="10" t="n">
        <v>142</v>
      </c>
      <c r="H2201" s="10" t="n">
        <v>18</v>
      </c>
      <c r="I2201" s="10" t="n">
        <v>862</v>
      </c>
      <c r="J2201" s="10" t="n">
        <v>46191</v>
      </c>
      <c r="K2201" s="11" t="n">
        <v>23550</v>
      </c>
      <c r="L2201" s="12" t="n">
        <f aca="false">IF(COUNT(F2201,G2201)=2,F2201+G2201,"")</f>
        <v>1252</v>
      </c>
      <c r="M2201" s="12" t="n">
        <f aca="false">IF(COUNT(E2201,H2201)=2,E2201+H2201,"")</f>
        <v>748</v>
      </c>
    </row>
    <row r="2202" customFormat="false" ht="15" hidden="false" customHeight="false" outlineLevel="0" collapsed="false">
      <c r="A2202" s="7" t="s">
        <v>3567</v>
      </c>
      <c r="B2202" s="7" t="s">
        <v>3670</v>
      </c>
      <c r="C2202" s="8" t="s">
        <v>3671</v>
      </c>
      <c r="D2202" s="9" t="str">
        <f aca="false">A2202&amp;"|"&amp;B2202</f>
        <v>Oklahoma|Sequoyah County</v>
      </c>
      <c r="E2202" s="10" t="n">
        <v>796</v>
      </c>
      <c r="F2202" s="10" t="n">
        <v>1116</v>
      </c>
      <c r="G2202" s="10" t="n">
        <v>155</v>
      </c>
      <c r="H2202" s="10" t="n">
        <v>18</v>
      </c>
      <c r="I2202" s="10" t="n">
        <v>881</v>
      </c>
      <c r="J2202" s="10" t="n">
        <v>49795</v>
      </c>
      <c r="K2202" s="11" t="n">
        <v>39676</v>
      </c>
      <c r="L2202" s="12" t="n">
        <f aca="false">IF(COUNT(F2202,G2202)=2,F2202+G2202,"")</f>
        <v>1271</v>
      </c>
      <c r="M2202" s="12" t="n">
        <f aca="false">IF(COUNT(E2202,H2202)=2,E2202+H2202,"")</f>
        <v>814</v>
      </c>
    </row>
    <row r="2203" customFormat="false" ht="15" hidden="false" customHeight="false" outlineLevel="0" collapsed="false">
      <c r="A2203" s="7" t="s">
        <v>3567</v>
      </c>
      <c r="B2203" s="7" t="s">
        <v>1004</v>
      </c>
      <c r="C2203" s="8" t="s">
        <v>3672</v>
      </c>
      <c r="D2203" s="9" t="str">
        <f aca="false">A2203&amp;"|"&amp;B2203</f>
        <v>Oklahoma|Stephens County</v>
      </c>
      <c r="E2203" s="10" t="n">
        <v>865</v>
      </c>
      <c r="F2203" s="10" t="n">
        <v>1260</v>
      </c>
      <c r="G2203" s="10" t="n">
        <v>169</v>
      </c>
      <c r="H2203" s="10" t="n">
        <v>18</v>
      </c>
      <c r="I2203" s="10" t="n">
        <v>899</v>
      </c>
      <c r="J2203" s="10" t="n">
        <v>60236</v>
      </c>
      <c r="K2203" s="11" t="n">
        <v>43314</v>
      </c>
      <c r="L2203" s="12" t="n">
        <f aca="false">IF(COUNT(F2203,G2203)=2,F2203+G2203,"")</f>
        <v>1429</v>
      </c>
      <c r="M2203" s="12" t="n">
        <f aca="false">IF(COUNT(E2203,H2203)=2,E2203+H2203,"")</f>
        <v>883</v>
      </c>
    </row>
    <row r="2204" customFormat="false" ht="15" hidden="false" customHeight="false" outlineLevel="0" collapsed="false">
      <c r="A2204" s="7" t="s">
        <v>3567</v>
      </c>
      <c r="B2204" s="7" t="s">
        <v>2721</v>
      </c>
      <c r="C2204" s="8" t="s">
        <v>3673</v>
      </c>
      <c r="D2204" s="9" t="str">
        <f aca="false">A2204&amp;"|"&amp;B2204</f>
        <v>Oklahoma|Texas County</v>
      </c>
      <c r="E2204" s="10" t="n">
        <v>939</v>
      </c>
      <c r="F2204" s="10" t="n">
        <v>1228</v>
      </c>
      <c r="G2204" s="10" t="n">
        <v>183</v>
      </c>
      <c r="H2204" s="10" t="n">
        <v>18</v>
      </c>
      <c r="I2204" s="10" t="n">
        <v>906</v>
      </c>
      <c r="J2204" s="10" t="n">
        <v>59275</v>
      </c>
      <c r="K2204" s="11" t="n">
        <v>20880</v>
      </c>
      <c r="L2204" s="12" t="n">
        <f aca="false">IF(COUNT(F2204,G2204)=2,F2204+G2204,"")</f>
        <v>1411</v>
      </c>
      <c r="M2204" s="12" t="n">
        <f aca="false">IF(COUNT(E2204,H2204)=2,E2204+H2204,"")</f>
        <v>957</v>
      </c>
    </row>
    <row r="2205" customFormat="false" ht="15" hidden="false" customHeight="false" outlineLevel="0" collapsed="false">
      <c r="A2205" s="7" t="s">
        <v>3567</v>
      </c>
      <c r="B2205" s="7" t="s">
        <v>3674</v>
      </c>
      <c r="C2205" s="8" t="s">
        <v>3675</v>
      </c>
      <c r="D2205" s="9" t="str">
        <f aca="false">A2205&amp;"|"&amp;B2205</f>
        <v>Oklahoma|Tillman County</v>
      </c>
      <c r="E2205" s="10" t="n">
        <v>704</v>
      </c>
      <c r="F2205" s="10" t="n">
        <v>1103</v>
      </c>
      <c r="G2205" s="10" t="n">
        <v>137</v>
      </c>
      <c r="H2205" s="10" t="n">
        <v>18</v>
      </c>
      <c r="I2205" s="10" t="n">
        <v>860</v>
      </c>
      <c r="J2205" s="10" t="n">
        <v>47445</v>
      </c>
      <c r="K2205" s="11" t="n">
        <v>6967</v>
      </c>
      <c r="L2205" s="12" t="n">
        <f aca="false">IF(COUNT(F2205,G2205)=2,F2205+G2205,"")</f>
        <v>1240</v>
      </c>
      <c r="M2205" s="12" t="n">
        <f aca="false">IF(COUNT(E2205,H2205)=2,E2205+H2205,"")</f>
        <v>722</v>
      </c>
    </row>
    <row r="2206" customFormat="false" ht="15" hidden="false" customHeight="false" outlineLevel="0" collapsed="false">
      <c r="A2206" s="7" t="s">
        <v>3567</v>
      </c>
      <c r="B2206" s="7" t="s">
        <v>3676</v>
      </c>
      <c r="C2206" s="8" t="s">
        <v>3677</v>
      </c>
      <c r="D2206" s="9" t="str">
        <f aca="false">A2206&amp;"|"&amp;B2206</f>
        <v>Oklahoma|Tulsa County</v>
      </c>
      <c r="E2206" s="10" t="n">
        <v>1060</v>
      </c>
      <c r="F2206" s="10" t="n">
        <v>1587</v>
      </c>
      <c r="G2206" s="10" t="n">
        <v>207</v>
      </c>
      <c r="H2206" s="10" t="n">
        <v>18</v>
      </c>
      <c r="I2206" s="10" t="n">
        <v>937</v>
      </c>
      <c r="J2206" s="10" t="n">
        <v>67317</v>
      </c>
      <c r="K2206" s="11" t="n">
        <v>673708</v>
      </c>
      <c r="L2206" s="12" t="n">
        <f aca="false">IF(COUNT(F2206,G2206)=2,F2206+G2206,"")</f>
        <v>1794</v>
      </c>
      <c r="M2206" s="12" t="n">
        <f aca="false">IF(COUNT(E2206,H2206)=2,E2206+H2206,"")</f>
        <v>1078</v>
      </c>
    </row>
    <row r="2207" customFormat="false" ht="15" hidden="false" customHeight="false" outlineLevel="0" collapsed="false">
      <c r="A2207" s="7" t="s">
        <v>3567</v>
      </c>
      <c r="B2207" s="7" t="s">
        <v>3678</v>
      </c>
      <c r="C2207" s="8" t="s">
        <v>3679</v>
      </c>
      <c r="D2207" s="9" t="str">
        <f aca="false">A2207&amp;"|"&amp;B2207</f>
        <v>Oklahoma|Wagoner County</v>
      </c>
      <c r="E2207" s="10" t="n">
        <v>1050</v>
      </c>
      <c r="F2207" s="10" t="n">
        <v>1498</v>
      </c>
      <c r="G2207" s="10" t="n">
        <v>205</v>
      </c>
      <c r="H2207" s="10" t="n">
        <v>18</v>
      </c>
      <c r="I2207" s="10" t="n">
        <v>953</v>
      </c>
      <c r="J2207" s="10" t="n">
        <v>78520</v>
      </c>
      <c r="K2207" s="11" t="n">
        <v>84339</v>
      </c>
      <c r="L2207" s="12" t="n">
        <f aca="false">IF(COUNT(F2207,G2207)=2,F2207+G2207,"")</f>
        <v>1703</v>
      </c>
      <c r="M2207" s="12" t="n">
        <f aca="false">IF(COUNT(E2207,H2207)=2,E2207+H2207,"")</f>
        <v>1068</v>
      </c>
    </row>
    <row r="2208" customFormat="false" ht="15" hidden="false" customHeight="false" outlineLevel="0" collapsed="false">
      <c r="A2208" s="7" t="s">
        <v>3567</v>
      </c>
      <c r="B2208" s="7" t="s">
        <v>183</v>
      </c>
      <c r="C2208" s="8" t="s">
        <v>3680</v>
      </c>
      <c r="D2208" s="9" t="str">
        <f aca="false">A2208&amp;"|"&amp;B2208</f>
        <v>Oklahoma|Washington County</v>
      </c>
      <c r="E2208" s="10" t="n">
        <v>903</v>
      </c>
      <c r="F2208" s="10" t="n">
        <v>1388</v>
      </c>
      <c r="G2208" s="10" t="n">
        <v>176</v>
      </c>
      <c r="H2208" s="10" t="n">
        <v>18</v>
      </c>
      <c r="I2208" s="10" t="n">
        <v>896</v>
      </c>
      <c r="J2208" s="10" t="n">
        <v>61205</v>
      </c>
      <c r="K2208" s="11" t="n">
        <v>52895</v>
      </c>
      <c r="L2208" s="12" t="n">
        <f aca="false">IF(COUNT(F2208,G2208)=2,F2208+G2208,"")</f>
        <v>1564</v>
      </c>
      <c r="M2208" s="12" t="n">
        <f aca="false">IF(COUNT(E2208,H2208)=2,E2208+H2208,"")</f>
        <v>921</v>
      </c>
    </row>
    <row r="2209" customFormat="false" ht="15" hidden="false" customHeight="false" outlineLevel="0" collapsed="false">
      <c r="A2209" s="7" t="s">
        <v>3567</v>
      </c>
      <c r="B2209" s="7" t="s">
        <v>3681</v>
      </c>
      <c r="C2209" s="8" t="s">
        <v>3682</v>
      </c>
      <c r="D2209" s="9" t="str">
        <f aca="false">A2209&amp;"|"&amp;B2209</f>
        <v>Oklahoma|Washita County</v>
      </c>
      <c r="E2209" s="10" t="n">
        <v>775</v>
      </c>
      <c r="F2209" s="10" t="n">
        <v>1170</v>
      </c>
      <c r="G2209" s="10" t="n">
        <v>151</v>
      </c>
      <c r="H2209" s="10" t="n">
        <v>18</v>
      </c>
      <c r="I2209" s="10" t="n">
        <v>875</v>
      </c>
      <c r="J2209" s="10" t="n">
        <v>61980</v>
      </c>
      <c r="K2209" s="11" t="n">
        <v>10857</v>
      </c>
      <c r="L2209" s="12" t="n">
        <f aca="false">IF(COUNT(F2209,G2209)=2,F2209+G2209,"")</f>
        <v>1321</v>
      </c>
      <c r="M2209" s="12" t="n">
        <f aca="false">IF(COUNT(E2209,H2209)=2,E2209+H2209,"")</f>
        <v>793</v>
      </c>
    </row>
    <row r="2210" customFormat="false" ht="15" hidden="false" customHeight="false" outlineLevel="0" collapsed="false">
      <c r="A2210" s="7" t="s">
        <v>3567</v>
      </c>
      <c r="B2210" s="7" t="s">
        <v>3683</v>
      </c>
      <c r="C2210" s="8" t="s">
        <v>3684</v>
      </c>
      <c r="D2210" s="9" t="str">
        <f aca="false">A2210&amp;"|"&amp;B2210</f>
        <v>Oklahoma|Woods County</v>
      </c>
      <c r="E2210" s="10" t="n">
        <v>806</v>
      </c>
      <c r="F2210" s="10" t="n">
        <v>1241</v>
      </c>
      <c r="G2210" s="10" t="n">
        <v>157</v>
      </c>
      <c r="H2210" s="10" t="n">
        <v>18</v>
      </c>
      <c r="I2210" s="10" t="n">
        <v>884</v>
      </c>
      <c r="J2210" s="10" t="n">
        <v>50512</v>
      </c>
      <c r="K2210" s="11" t="n">
        <v>8619</v>
      </c>
      <c r="L2210" s="12" t="n">
        <f aca="false">IF(COUNT(F2210,G2210)=2,F2210+G2210,"")</f>
        <v>1398</v>
      </c>
      <c r="M2210" s="12" t="n">
        <f aca="false">IF(COUNT(E2210,H2210)=2,E2210+H2210,"")</f>
        <v>824</v>
      </c>
    </row>
    <row r="2211" customFormat="false" ht="15" hidden="false" customHeight="false" outlineLevel="0" collapsed="false">
      <c r="A2211" s="7" t="s">
        <v>3567</v>
      </c>
      <c r="B2211" s="7" t="s">
        <v>3685</v>
      </c>
      <c r="C2211" s="8" t="s">
        <v>3686</v>
      </c>
      <c r="D2211" s="9" t="str">
        <f aca="false">A2211&amp;"|"&amp;B2211</f>
        <v>Oklahoma|Woodward County</v>
      </c>
      <c r="E2211" s="10" t="n">
        <v>847</v>
      </c>
      <c r="F2211" s="10" t="n">
        <v>1404</v>
      </c>
      <c r="G2211" s="10" t="n">
        <v>165</v>
      </c>
      <c r="H2211" s="10" t="n">
        <v>18</v>
      </c>
      <c r="I2211" s="10" t="n">
        <v>904</v>
      </c>
      <c r="J2211" s="10" t="n">
        <v>65060</v>
      </c>
      <c r="K2211" s="11" t="n">
        <v>20260</v>
      </c>
      <c r="L2211" s="12" t="n">
        <f aca="false">IF(COUNT(F2211,G2211)=2,F2211+G2211,"")</f>
        <v>1569</v>
      </c>
      <c r="M2211" s="12" t="n">
        <f aca="false">IF(COUNT(E2211,H2211)=2,E2211+H2211,"")</f>
        <v>865</v>
      </c>
    </row>
    <row r="2212" customFormat="false" ht="15" hidden="false" customHeight="false" outlineLevel="0" collapsed="false">
      <c r="A2212" s="7" t="s">
        <v>3687</v>
      </c>
      <c r="B2212" s="7" t="s">
        <v>680</v>
      </c>
      <c r="C2212" s="8" t="s">
        <v>3688</v>
      </c>
      <c r="D2212" s="9" t="str">
        <f aca="false">A2212&amp;"|"&amp;B2212</f>
        <v>Oregon|Baker County</v>
      </c>
      <c r="E2212" s="10" t="n">
        <v>814</v>
      </c>
      <c r="F2212" s="10" t="n">
        <v>1413</v>
      </c>
      <c r="G2212" s="10" t="n">
        <v>52</v>
      </c>
      <c r="H2212" s="10" t="n">
        <v>13</v>
      </c>
      <c r="I2212" s="10" t="n">
        <v>855</v>
      </c>
      <c r="J2212" s="10" t="n">
        <v>57844</v>
      </c>
      <c r="K2212" s="11" t="n">
        <v>16796</v>
      </c>
      <c r="L2212" s="12" t="n">
        <f aca="false">IF(COUNT(F2212,G2212)=2,F2212+G2212,"")</f>
        <v>1465</v>
      </c>
      <c r="M2212" s="12" t="n">
        <f aca="false">IF(COUNT(E2212,H2212)=2,E2212+H2212,"")</f>
        <v>827</v>
      </c>
    </row>
    <row r="2213" customFormat="false" ht="15" hidden="false" customHeight="false" outlineLevel="0" collapsed="false">
      <c r="A2213" s="7" t="s">
        <v>3687</v>
      </c>
      <c r="B2213" s="7" t="s">
        <v>288</v>
      </c>
      <c r="C2213" s="8" t="s">
        <v>3689</v>
      </c>
      <c r="D2213" s="9" t="str">
        <f aca="false">A2213&amp;"|"&amp;B2213</f>
        <v>Oregon|Benton County</v>
      </c>
      <c r="E2213" s="10" t="n">
        <v>1359</v>
      </c>
      <c r="F2213" s="10" t="n">
        <v>2117</v>
      </c>
      <c r="G2213" s="10" t="n">
        <v>70</v>
      </c>
      <c r="H2213" s="10" t="n">
        <v>13</v>
      </c>
      <c r="I2213" s="10" t="n">
        <v>1474</v>
      </c>
      <c r="J2213" s="10" t="n">
        <v>76011</v>
      </c>
      <c r="K2213" s="11" t="n">
        <v>96359</v>
      </c>
      <c r="L2213" s="12" t="n">
        <f aca="false">IF(COUNT(F2213,G2213)=2,F2213+G2213,"")</f>
        <v>2187</v>
      </c>
      <c r="M2213" s="12" t="n">
        <f aca="false">IF(COUNT(E2213,H2213)=2,E2213+H2213,"")</f>
        <v>1372</v>
      </c>
    </row>
    <row r="2214" customFormat="false" ht="15" hidden="false" customHeight="false" outlineLevel="0" collapsed="false">
      <c r="A2214" s="7" t="s">
        <v>3687</v>
      </c>
      <c r="B2214" s="7" t="s">
        <v>3690</v>
      </c>
      <c r="C2214" s="8" t="s">
        <v>3691</v>
      </c>
      <c r="D2214" s="9" t="str">
        <f aca="false">A2214&amp;"|"&amp;B2214</f>
        <v>Oregon|Clackamas County</v>
      </c>
      <c r="E2214" s="10" t="n">
        <v>1693</v>
      </c>
      <c r="F2214" s="10" t="n">
        <v>2451</v>
      </c>
      <c r="G2214" s="10" t="n">
        <v>88</v>
      </c>
      <c r="H2214" s="10" t="n">
        <v>13</v>
      </c>
      <c r="I2214" s="10" t="n">
        <v>1551</v>
      </c>
      <c r="J2214" s="10" t="n">
        <v>100360</v>
      </c>
      <c r="K2214" s="11" t="n">
        <v>422308</v>
      </c>
      <c r="L2214" s="12" t="n">
        <f aca="false">IF(COUNT(F2214,G2214)=2,F2214+G2214,"")</f>
        <v>2539</v>
      </c>
      <c r="M2214" s="12" t="n">
        <f aca="false">IF(COUNT(E2214,H2214)=2,E2214+H2214,"")</f>
        <v>1706</v>
      </c>
    </row>
    <row r="2215" customFormat="false" ht="15" hidden="false" customHeight="false" outlineLevel="0" collapsed="false">
      <c r="A2215" s="7" t="s">
        <v>3687</v>
      </c>
      <c r="B2215" s="7" t="s">
        <v>3692</v>
      </c>
      <c r="C2215" s="8" t="s">
        <v>3693</v>
      </c>
      <c r="D2215" s="9" t="str">
        <f aca="false">A2215&amp;"|"&amp;B2215</f>
        <v>Oregon|Clatsop County</v>
      </c>
      <c r="E2215" s="10" t="n">
        <v>1130</v>
      </c>
      <c r="F2215" s="10" t="n">
        <v>1893</v>
      </c>
      <c r="G2215" s="10" t="n">
        <v>58</v>
      </c>
      <c r="H2215" s="10" t="n">
        <v>13</v>
      </c>
      <c r="I2215" s="10" t="n">
        <v>1006</v>
      </c>
      <c r="J2215" s="10" t="n">
        <v>68705</v>
      </c>
      <c r="K2215" s="11" t="n">
        <v>41343</v>
      </c>
      <c r="L2215" s="12" t="n">
        <f aca="false">IF(COUNT(F2215,G2215)=2,F2215+G2215,"")</f>
        <v>1951</v>
      </c>
      <c r="M2215" s="12" t="n">
        <f aca="false">IF(COUNT(E2215,H2215)=2,E2215+H2215,"")</f>
        <v>1143</v>
      </c>
    </row>
    <row r="2216" customFormat="false" ht="15" hidden="false" customHeight="false" outlineLevel="0" collapsed="false">
      <c r="A2216" s="7" t="s">
        <v>3687</v>
      </c>
      <c r="B2216" s="7" t="s">
        <v>305</v>
      </c>
      <c r="C2216" s="8" t="s">
        <v>3694</v>
      </c>
      <c r="D2216" s="9" t="str">
        <f aca="false">A2216&amp;"|"&amp;B2216</f>
        <v>Oregon|Columbia County</v>
      </c>
      <c r="E2216" s="10" t="n">
        <v>1221</v>
      </c>
      <c r="F2216" s="10" t="n">
        <v>1864</v>
      </c>
      <c r="G2216" s="10" t="n">
        <v>63</v>
      </c>
      <c r="H2216" s="10" t="n">
        <v>13</v>
      </c>
      <c r="I2216" s="10" t="n">
        <v>1182</v>
      </c>
      <c r="J2216" s="10" t="n">
        <v>86359</v>
      </c>
      <c r="K2216" s="11" t="n">
        <v>53178</v>
      </c>
      <c r="L2216" s="12" t="n">
        <f aca="false">IF(COUNT(F2216,G2216)=2,F2216+G2216,"")</f>
        <v>1927</v>
      </c>
      <c r="M2216" s="12" t="n">
        <f aca="false">IF(COUNT(E2216,H2216)=2,E2216+H2216,"")</f>
        <v>1234</v>
      </c>
    </row>
    <row r="2217" customFormat="false" ht="15" hidden="false" customHeight="false" outlineLevel="0" collapsed="false">
      <c r="A2217" s="7" t="s">
        <v>3687</v>
      </c>
      <c r="B2217" s="7" t="s">
        <v>2993</v>
      </c>
      <c r="C2217" s="8" t="s">
        <v>3695</v>
      </c>
      <c r="D2217" s="9" t="str">
        <f aca="false">A2217&amp;"|"&amp;B2217</f>
        <v>Oregon|Coos County</v>
      </c>
      <c r="E2217" s="10" t="n">
        <v>992</v>
      </c>
      <c r="F2217" s="10" t="n">
        <v>1571</v>
      </c>
      <c r="G2217" s="10" t="n">
        <v>52</v>
      </c>
      <c r="H2217" s="10" t="n">
        <v>13</v>
      </c>
      <c r="I2217" s="10" t="n">
        <v>1034</v>
      </c>
      <c r="J2217" s="10" t="n">
        <v>60313</v>
      </c>
      <c r="K2217" s="11" t="n">
        <v>64832</v>
      </c>
      <c r="L2217" s="12" t="n">
        <f aca="false">IF(COUNT(F2217,G2217)=2,F2217+G2217,"")</f>
        <v>1623</v>
      </c>
      <c r="M2217" s="12" t="n">
        <f aca="false">IF(COUNT(E2217,H2217)=2,E2217+H2217,"")</f>
        <v>1005</v>
      </c>
    </row>
    <row r="2218" customFormat="false" ht="15" hidden="false" customHeight="false" outlineLevel="0" collapsed="false">
      <c r="A2218" s="7" t="s">
        <v>3687</v>
      </c>
      <c r="B2218" s="7" t="s">
        <v>3696</v>
      </c>
      <c r="C2218" s="8" t="s">
        <v>3697</v>
      </c>
      <c r="D2218" s="9" t="str">
        <f aca="false">A2218&amp;"|"&amp;B2218</f>
        <v>Oregon|Crook County</v>
      </c>
      <c r="E2218" s="10" t="n">
        <v>1224</v>
      </c>
      <c r="F2218" s="10" t="n">
        <v>1858</v>
      </c>
      <c r="G2218" s="10" t="n">
        <v>63</v>
      </c>
      <c r="H2218" s="10" t="n">
        <v>13</v>
      </c>
      <c r="I2218" s="10" t="n">
        <v>855</v>
      </c>
      <c r="J2218" s="10" t="n">
        <v>81675</v>
      </c>
      <c r="K2218" s="11" t="n">
        <v>25651</v>
      </c>
      <c r="L2218" s="12" t="n">
        <f aca="false">IF(COUNT(F2218,G2218)=2,F2218+G2218,"")</f>
        <v>1921</v>
      </c>
      <c r="M2218" s="12" t="n">
        <f aca="false">IF(COUNT(E2218,H2218)=2,E2218+H2218,"")</f>
        <v>1237</v>
      </c>
    </row>
    <row r="2219" customFormat="false" ht="15" hidden="false" customHeight="false" outlineLevel="0" collapsed="false">
      <c r="A2219" s="7" t="s">
        <v>3687</v>
      </c>
      <c r="B2219" s="7" t="s">
        <v>3048</v>
      </c>
      <c r="C2219" s="8" t="s">
        <v>3698</v>
      </c>
      <c r="D2219" s="9" t="str">
        <f aca="false">A2219&amp;"|"&amp;B2219</f>
        <v>Oregon|Curry County</v>
      </c>
      <c r="E2219" s="10" t="n">
        <v>1156</v>
      </c>
      <c r="F2219" s="10" t="n">
        <v>1768</v>
      </c>
      <c r="G2219" s="10" t="n">
        <v>60</v>
      </c>
      <c r="H2219" s="10" t="n">
        <v>13</v>
      </c>
      <c r="I2219" s="10" t="n">
        <v>855</v>
      </c>
      <c r="J2219" s="10" t="n">
        <v>64769</v>
      </c>
      <c r="K2219" s="11" t="n">
        <v>23463</v>
      </c>
      <c r="L2219" s="12" t="n">
        <f aca="false">IF(COUNT(F2219,G2219)=2,F2219+G2219,"")</f>
        <v>1828</v>
      </c>
      <c r="M2219" s="12" t="n">
        <f aca="false">IF(COUNT(E2219,H2219)=2,E2219+H2219,"")</f>
        <v>1169</v>
      </c>
    </row>
    <row r="2220" customFormat="false" ht="15" hidden="false" customHeight="false" outlineLevel="0" collapsed="false">
      <c r="A2220" s="7" t="s">
        <v>3687</v>
      </c>
      <c r="B2220" s="7" t="s">
        <v>3699</v>
      </c>
      <c r="C2220" s="8" t="s">
        <v>3700</v>
      </c>
      <c r="D2220" s="9" t="str">
        <f aca="false">A2220&amp;"|"&amp;B2220</f>
        <v>Oregon|Deschutes County</v>
      </c>
      <c r="E2220" s="10" t="n">
        <v>1674</v>
      </c>
      <c r="F2220" s="10" t="n">
        <v>2155</v>
      </c>
      <c r="G2220" s="10" t="n">
        <v>87</v>
      </c>
      <c r="H2220" s="10" t="n">
        <v>13</v>
      </c>
      <c r="I2220" s="10" t="n">
        <v>1456</v>
      </c>
      <c r="J2220" s="10" t="n">
        <v>87640</v>
      </c>
      <c r="K2220" s="11" t="n">
        <v>203026</v>
      </c>
      <c r="L2220" s="12" t="n">
        <f aca="false">IF(COUNT(F2220,G2220)=2,F2220+G2220,"")</f>
        <v>2242</v>
      </c>
      <c r="M2220" s="12" t="n">
        <f aca="false">IF(COUNT(E2220,H2220)=2,E2220+H2220,"")</f>
        <v>1687</v>
      </c>
    </row>
    <row r="2221" customFormat="false" ht="15" hidden="false" customHeight="false" outlineLevel="0" collapsed="false">
      <c r="A2221" s="7" t="s">
        <v>3687</v>
      </c>
      <c r="B2221" s="7" t="s">
        <v>566</v>
      </c>
      <c r="C2221" s="8" t="s">
        <v>3701</v>
      </c>
      <c r="D2221" s="9" t="str">
        <f aca="false">A2221&amp;"|"&amp;B2221</f>
        <v>Oregon|Douglas County</v>
      </c>
      <c r="E2221" s="10" t="n">
        <v>995</v>
      </c>
      <c r="F2221" s="10" t="n">
        <v>1512</v>
      </c>
      <c r="G2221" s="10" t="n">
        <v>52</v>
      </c>
      <c r="H2221" s="10" t="n">
        <v>13</v>
      </c>
      <c r="I2221" s="10" t="n">
        <v>918</v>
      </c>
      <c r="J2221" s="10" t="n">
        <v>58983</v>
      </c>
      <c r="K2221" s="11" t="n">
        <v>111807</v>
      </c>
      <c r="L2221" s="12" t="n">
        <f aca="false">IF(COUNT(F2221,G2221)=2,F2221+G2221,"")</f>
        <v>1564</v>
      </c>
      <c r="M2221" s="12" t="n">
        <f aca="false">IF(COUNT(E2221,H2221)=2,E2221+H2221,"")</f>
        <v>1008</v>
      </c>
    </row>
    <row r="2222" customFormat="false" ht="15" hidden="false" customHeight="false" outlineLevel="0" collapsed="false">
      <c r="A2222" s="7" t="s">
        <v>3687</v>
      </c>
      <c r="B2222" s="7" t="s">
        <v>3702</v>
      </c>
      <c r="C2222" s="8" t="s">
        <v>3703</v>
      </c>
      <c r="D2222" s="9" t="str">
        <f aca="false">A2222&amp;"|"&amp;B2222</f>
        <v>Oregon|Gilliam County</v>
      </c>
      <c r="E2222" s="10" t="n">
        <v>1084</v>
      </c>
      <c r="F2222" s="10" t="n">
        <v>1453</v>
      </c>
      <c r="G2222" s="10" t="n">
        <v>56</v>
      </c>
      <c r="H2222" s="10" t="n">
        <v>13</v>
      </c>
      <c r="I2222" s="10" t="n">
        <v>855</v>
      </c>
      <c r="J2222" s="10" t="n">
        <v>64219</v>
      </c>
      <c r="K2222" s="11" t="n">
        <v>2002</v>
      </c>
      <c r="L2222" s="12" t="n">
        <f aca="false">IF(COUNT(F2222,G2222)=2,F2222+G2222,"")</f>
        <v>1509</v>
      </c>
      <c r="M2222" s="12" t="n">
        <f aca="false">IF(COUNT(E2222,H2222)=2,E2222+H2222,"")</f>
        <v>1097</v>
      </c>
    </row>
    <row r="2223" customFormat="false" ht="15" hidden="false" customHeight="false" outlineLevel="0" collapsed="false">
      <c r="A2223" s="7" t="s">
        <v>3687</v>
      </c>
      <c r="B2223" s="7" t="s">
        <v>329</v>
      </c>
      <c r="C2223" s="8" t="s">
        <v>3704</v>
      </c>
      <c r="D2223" s="9" t="str">
        <f aca="false">A2223&amp;"|"&amp;B2223</f>
        <v>Oregon|Grant County</v>
      </c>
      <c r="E2223" s="10" t="n">
        <v>840</v>
      </c>
      <c r="F2223" s="10" t="n">
        <v>1266</v>
      </c>
      <c r="G2223" s="10" t="n">
        <v>52</v>
      </c>
      <c r="H2223" s="10" t="n">
        <v>13</v>
      </c>
      <c r="I2223" s="10" t="n">
        <v>855</v>
      </c>
      <c r="J2223" s="10" t="n">
        <v>59800</v>
      </c>
      <c r="K2223" s="11" t="n">
        <v>7238</v>
      </c>
      <c r="L2223" s="12" t="n">
        <f aca="false">IF(COUNT(F2223,G2223)=2,F2223+G2223,"")</f>
        <v>1318</v>
      </c>
      <c r="M2223" s="12" t="n">
        <f aca="false">IF(COUNT(E2223,H2223)=2,E2223+H2223,"")</f>
        <v>853</v>
      </c>
    </row>
    <row r="2224" customFormat="false" ht="15" hidden="false" customHeight="false" outlineLevel="0" collapsed="false">
      <c r="A2224" s="7" t="s">
        <v>3687</v>
      </c>
      <c r="B2224" s="7" t="s">
        <v>3705</v>
      </c>
      <c r="C2224" s="8" t="s">
        <v>3706</v>
      </c>
      <c r="D2224" s="9" t="str">
        <f aca="false">A2224&amp;"|"&amp;B2224</f>
        <v>Oregon|Harney County</v>
      </c>
      <c r="E2224" s="10" t="n">
        <v>675</v>
      </c>
      <c r="F2224" s="10" t="n">
        <v>1221</v>
      </c>
      <c r="G2224" s="10" t="n">
        <v>52</v>
      </c>
      <c r="H2224" s="10" t="n">
        <v>13</v>
      </c>
      <c r="I2224" s="10" t="n">
        <v>855</v>
      </c>
      <c r="J2224" s="10" t="n">
        <v>48338</v>
      </c>
      <c r="K2224" s="11" t="n">
        <v>7515</v>
      </c>
      <c r="L2224" s="12" t="n">
        <f aca="false">IF(COUNT(F2224,G2224)=2,F2224+G2224,"")</f>
        <v>1273</v>
      </c>
      <c r="M2224" s="12" t="n">
        <f aca="false">IF(COUNT(E2224,H2224)=2,E2224+H2224,"")</f>
        <v>688</v>
      </c>
    </row>
    <row r="2225" customFormat="false" ht="15" hidden="false" customHeight="false" outlineLevel="0" collapsed="false">
      <c r="A2225" s="7" t="s">
        <v>3687</v>
      </c>
      <c r="B2225" s="7" t="s">
        <v>3707</v>
      </c>
      <c r="C2225" s="8" t="s">
        <v>3708</v>
      </c>
      <c r="D2225" s="9" t="str">
        <f aca="false">A2225&amp;"|"&amp;B2225</f>
        <v>Oregon|Hood River County</v>
      </c>
      <c r="E2225" s="10" t="n">
        <v>1381</v>
      </c>
      <c r="F2225" s="10" t="n">
        <v>2212</v>
      </c>
      <c r="G2225" s="10" t="n">
        <v>71</v>
      </c>
      <c r="H2225" s="10" t="n">
        <v>13</v>
      </c>
      <c r="I2225" s="10" t="n">
        <v>1483</v>
      </c>
      <c r="J2225" s="10" t="n">
        <v>82095</v>
      </c>
      <c r="K2225" s="11" t="n">
        <v>23958</v>
      </c>
      <c r="L2225" s="12" t="n">
        <f aca="false">IF(COUNT(F2225,G2225)=2,F2225+G2225,"")</f>
        <v>2283</v>
      </c>
      <c r="M2225" s="12" t="n">
        <f aca="false">IF(COUNT(E2225,H2225)=2,E2225+H2225,"")</f>
        <v>1394</v>
      </c>
    </row>
    <row r="2226" customFormat="false" ht="15" hidden="false" customHeight="false" outlineLevel="0" collapsed="false">
      <c r="A2226" s="7" t="s">
        <v>3687</v>
      </c>
      <c r="B2226" s="7" t="s">
        <v>125</v>
      </c>
      <c r="C2226" s="8" t="s">
        <v>3709</v>
      </c>
      <c r="D2226" s="9" t="str">
        <f aca="false">A2226&amp;"|"&amp;B2226</f>
        <v>Oregon|Jackson County</v>
      </c>
      <c r="E2226" s="10" t="n">
        <v>1310</v>
      </c>
      <c r="F2226" s="10" t="n">
        <v>1881</v>
      </c>
      <c r="G2226" s="10" t="n">
        <v>68</v>
      </c>
      <c r="H2226" s="10" t="n">
        <v>13</v>
      </c>
      <c r="I2226" s="10" t="n">
        <v>1134</v>
      </c>
      <c r="J2226" s="10" t="n">
        <v>71443</v>
      </c>
      <c r="K2226" s="11" t="n">
        <v>222563</v>
      </c>
      <c r="L2226" s="12" t="n">
        <f aca="false">IF(COUNT(F2226,G2226)=2,F2226+G2226,"")</f>
        <v>1949</v>
      </c>
      <c r="M2226" s="12" t="n">
        <f aca="false">IF(COUNT(E2226,H2226)=2,E2226+H2226,"")</f>
        <v>1323</v>
      </c>
    </row>
    <row r="2227" customFormat="false" ht="15" hidden="false" customHeight="false" outlineLevel="0" collapsed="false">
      <c r="A2227" s="7" t="s">
        <v>3687</v>
      </c>
      <c r="B2227" s="7" t="s">
        <v>127</v>
      </c>
      <c r="C2227" s="8" t="s">
        <v>3710</v>
      </c>
      <c r="D2227" s="9" t="str">
        <f aca="false">A2227&amp;"|"&amp;B2227</f>
        <v>Oregon|Jefferson County</v>
      </c>
      <c r="E2227" s="10" t="n">
        <v>957</v>
      </c>
      <c r="F2227" s="10" t="n">
        <v>1725</v>
      </c>
      <c r="G2227" s="10" t="n">
        <v>52</v>
      </c>
      <c r="H2227" s="10" t="n">
        <v>13</v>
      </c>
      <c r="I2227" s="10" t="n">
        <v>855</v>
      </c>
      <c r="J2227" s="10" t="n">
        <v>73051</v>
      </c>
      <c r="K2227" s="11" t="n">
        <v>24973</v>
      </c>
      <c r="L2227" s="12" t="n">
        <f aca="false">IF(COUNT(F2227,G2227)=2,F2227+G2227,"")</f>
        <v>1777</v>
      </c>
      <c r="M2227" s="12" t="n">
        <f aca="false">IF(COUNT(E2227,H2227)=2,E2227+H2227,"")</f>
        <v>970</v>
      </c>
    </row>
    <row r="2228" customFormat="false" ht="15" hidden="false" customHeight="false" outlineLevel="0" collapsed="false">
      <c r="A2228" s="7" t="s">
        <v>3687</v>
      </c>
      <c r="B2228" s="7" t="s">
        <v>3711</v>
      </c>
      <c r="C2228" s="8" t="s">
        <v>3712</v>
      </c>
      <c r="D2228" s="9" t="str">
        <f aca="false">A2228&amp;"|"&amp;B2228</f>
        <v>Oregon|Josephine County</v>
      </c>
      <c r="E2228" s="10" t="n">
        <v>1157</v>
      </c>
      <c r="F2228" s="10" t="n">
        <v>1778</v>
      </c>
      <c r="G2228" s="10" t="n">
        <v>60</v>
      </c>
      <c r="H2228" s="10" t="n">
        <v>13</v>
      </c>
      <c r="I2228" s="10" t="n">
        <v>1132</v>
      </c>
      <c r="J2228" s="10" t="n">
        <v>59097</v>
      </c>
      <c r="K2228" s="11" t="n">
        <v>88069</v>
      </c>
      <c r="L2228" s="12" t="n">
        <f aca="false">IF(COUNT(F2228,G2228)=2,F2228+G2228,"")</f>
        <v>1838</v>
      </c>
      <c r="M2228" s="12" t="n">
        <f aca="false">IF(COUNT(E2228,H2228)=2,E2228+H2228,"")</f>
        <v>1170</v>
      </c>
    </row>
    <row r="2229" customFormat="false" ht="15" hidden="false" customHeight="false" outlineLevel="0" collapsed="false">
      <c r="A2229" s="7" t="s">
        <v>3687</v>
      </c>
      <c r="B2229" s="7" t="s">
        <v>3713</v>
      </c>
      <c r="C2229" s="8" t="s">
        <v>3714</v>
      </c>
      <c r="D2229" s="9" t="str">
        <f aca="false">A2229&amp;"|"&amp;B2229</f>
        <v>Oregon|Klamath County</v>
      </c>
      <c r="E2229" s="10" t="n">
        <v>973</v>
      </c>
      <c r="F2229" s="10" t="n">
        <v>1444</v>
      </c>
      <c r="G2229" s="10" t="n">
        <v>52</v>
      </c>
      <c r="H2229" s="10" t="n">
        <v>13</v>
      </c>
      <c r="I2229" s="10" t="n">
        <v>855</v>
      </c>
      <c r="J2229" s="10" t="n">
        <v>59353</v>
      </c>
      <c r="K2229" s="11" t="n">
        <v>69812</v>
      </c>
      <c r="L2229" s="12" t="n">
        <f aca="false">IF(COUNT(F2229,G2229)=2,F2229+G2229,"")</f>
        <v>1496</v>
      </c>
      <c r="M2229" s="12" t="n">
        <f aca="false">IF(COUNT(E2229,H2229)=2,E2229+H2229,"")</f>
        <v>986</v>
      </c>
    </row>
    <row r="2230" customFormat="false" ht="15" hidden="false" customHeight="false" outlineLevel="0" collapsed="false">
      <c r="A2230" s="7" t="s">
        <v>3687</v>
      </c>
      <c r="B2230" s="7" t="s">
        <v>447</v>
      </c>
      <c r="C2230" s="8" t="s">
        <v>3715</v>
      </c>
      <c r="D2230" s="9" t="str">
        <f aca="false">A2230&amp;"|"&amp;B2230</f>
        <v>Oregon|Lake County</v>
      </c>
      <c r="E2230" s="10" t="n">
        <v>861</v>
      </c>
      <c r="F2230" s="10" t="n">
        <v>1528</v>
      </c>
      <c r="G2230" s="10" t="n">
        <v>52</v>
      </c>
      <c r="H2230" s="10" t="n">
        <v>13</v>
      </c>
      <c r="I2230" s="10" t="n">
        <v>855</v>
      </c>
      <c r="J2230" s="10" t="n">
        <v>61222</v>
      </c>
      <c r="K2230" s="11" t="n">
        <v>8254</v>
      </c>
      <c r="L2230" s="12" t="n">
        <f aca="false">IF(COUNT(F2230,G2230)=2,F2230+G2230,"")</f>
        <v>1580</v>
      </c>
      <c r="M2230" s="12" t="n">
        <f aca="false">IF(COUNT(E2230,H2230)=2,E2230+H2230,"")</f>
        <v>874</v>
      </c>
    </row>
    <row r="2231" customFormat="false" ht="15" hidden="false" customHeight="false" outlineLevel="0" collapsed="false">
      <c r="A2231" s="7" t="s">
        <v>3687</v>
      </c>
      <c r="B2231" s="7" t="s">
        <v>1667</v>
      </c>
      <c r="C2231" s="8" t="s">
        <v>3716</v>
      </c>
      <c r="D2231" s="9" t="str">
        <f aca="false">A2231&amp;"|"&amp;B2231</f>
        <v>Oregon|Lane County</v>
      </c>
      <c r="E2231" s="10" t="n">
        <v>1287</v>
      </c>
      <c r="F2231" s="10" t="n">
        <v>1892</v>
      </c>
      <c r="G2231" s="10" t="n">
        <v>67</v>
      </c>
      <c r="H2231" s="10" t="n">
        <v>13</v>
      </c>
      <c r="I2231" s="10" t="n">
        <v>1428</v>
      </c>
      <c r="J2231" s="10" t="n">
        <v>69311</v>
      </c>
      <c r="K2231" s="11" t="n">
        <v>382628</v>
      </c>
      <c r="L2231" s="12" t="n">
        <f aca="false">IF(COUNT(F2231,G2231)=2,F2231+G2231,"")</f>
        <v>1959</v>
      </c>
      <c r="M2231" s="12" t="n">
        <f aca="false">IF(COUNT(E2231,H2231)=2,E2231+H2231,"")</f>
        <v>1300</v>
      </c>
    </row>
    <row r="2232" customFormat="false" ht="15" hidden="false" customHeight="false" outlineLevel="0" collapsed="false">
      <c r="A2232" s="7" t="s">
        <v>3687</v>
      </c>
      <c r="B2232" s="7" t="s">
        <v>350</v>
      </c>
      <c r="C2232" s="8" t="s">
        <v>3717</v>
      </c>
      <c r="D2232" s="9" t="str">
        <f aca="false">A2232&amp;"|"&amp;B2232</f>
        <v>Oregon|Lincoln County</v>
      </c>
      <c r="E2232" s="10" t="n">
        <v>1150</v>
      </c>
      <c r="F2232" s="10" t="n">
        <v>1692</v>
      </c>
      <c r="G2232" s="10" t="n">
        <v>59</v>
      </c>
      <c r="H2232" s="10" t="n">
        <v>13</v>
      </c>
      <c r="I2232" s="10" t="n">
        <v>855</v>
      </c>
      <c r="J2232" s="10" t="n">
        <v>61314</v>
      </c>
      <c r="K2232" s="11" t="n">
        <v>50632</v>
      </c>
      <c r="L2232" s="12" t="n">
        <f aca="false">IF(COUNT(F2232,G2232)=2,F2232+G2232,"")</f>
        <v>1751</v>
      </c>
      <c r="M2232" s="12" t="n">
        <f aca="false">IF(COUNT(E2232,H2232)=2,E2232+H2232,"")</f>
        <v>1163</v>
      </c>
    </row>
    <row r="2233" customFormat="false" ht="15" hidden="false" customHeight="false" outlineLevel="0" collapsed="false">
      <c r="A2233" s="7" t="s">
        <v>3687</v>
      </c>
      <c r="B2233" s="7" t="s">
        <v>1520</v>
      </c>
      <c r="C2233" s="8" t="s">
        <v>3718</v>
      </c>
      <c r="D2233" s="9" t="str">
        <f aca="false">A2233&amp;"|"&amp;B2233</f>
        <v>Oregon|Linn County</v>
      </c>
      <c r="E2233" s="10" t="n">
        <v>1273</v>
      </c>
      <c r="F2233" s="10" t="n">
        <v>1752</v>
      </c>
      <c r="G2233" s="10" t="n">
        <v>66</v>
      </c>
      <c r="H2233" s="10" t="n">
        <v>13</v>
      </c>
      <c r="I2233" s="10" t="n">
        <v>1021</v>
      </c>
      <c r="J2233" s="10" t="n">
        <v>73396</v>
      </c>
      <c r="K2233" s="11" t="n">
        <v>129794</v>
      </c>
      <c r="L2233" s="12" t="n">
        <f aca="false">IF(COUNT(F2233,G2233)=2,F2233+G2233,"")</f>
        <v>1818</v>
      </c>
      <c r="M2233" s="12" t="n">
        <f aca="false">IF(COUNT(E2233,H2233)=2,E2233+H2233,"")</f>
        <v>1286</v>
      </c>
    </row>
    <row r="2234" customFormat="false" ht="15" hidden="false" customHeight="false" outlineLevel="0" collapsed="false">
      <c r="A2234" s="7" t="s">
        <v>3687</v>
      </c>
      <c r="B2234" s="7" t="s">
        <v>3719</v>
      </c>
      <c r="C2234" s="8" t="s">
        <v>3720</v>
      </c>
      <c r="D2234" s="9" t="str">
        <f aca="false">A2234&amp;"|"&amp;B2234</f>
        <v>Oregon|Malheur County</v>
      </c>
      <c r="E2234" s="10" t="n">
        <v>819</v>
      </c>
      <c r="F2234" s="10" t="n">
        <v>1389</v>
      </c>
      <c r="G2234" s="10" t="n">
        <v>52</v>
      </c>
      <c r="H2234" s="10" t="n">
        <v>13</v>
      </c>
      <c r="I2234" s="10" t="n">
        <v>855</v>
      </c>
      <c r="J2234" s="10" t="n">
        <v>49902</v>
      </c>
      <c r="K2234" s="11" t="n">
        <v>31701</v>
      </c>
      <c r="L2234" s="12" t="n">
        <f aca="false">IF(COUNT(F2234,G2234)=2,F2234+G2234,"")</f>
        <v>1441</v>
      </c>
      <c r="M2234" s="12" t="n">
        <f aca="false">IF(COUNT(E2234,H2234)=2,E2234+H2234,"")</f>
        <v>832</v>
      </c>
    </row>
    <row r="2235" customFormat="false" ht="15" hidden="false" customHeight="false" outlineLevel="0" collapsed="false">
      <c r="A2235" s="7" t="s">
        <v>3687</v>
      </c>
      <c r="B2235" s="7" t="s">
        <v>147</v>
      </c>
      <c r="C2235" s="8" t="s">
        <v>3721</v>
      </c>
      <c r="D2235" s="9" t="str">
        <f aca="false">A2235&amp;"|"&amp;B2235</f>
        <v>Oregon|Marion County</v>
      </c>
      <c r="E2235" s="10" t="n">
        <v>1333</v>
      </c>
      <c r="F2235" s="10" t="n">
        <v>1876</v>
      </c>
      <c r="G2235" s="10" t="n">
        <v>69</v>
      </c>
      <c r="H2235" s="10" t="n">
        <v>13</v>
      </c>
      <c r="I2235" s="10" t="n">
        <v>1121</v>
      </c>
      <c r="J2235" s="10" t="n">
        <v>74624</v>
      </c>
      <c r="K2235" s="11" t="n">
        <v>346532</v>
      </c>
      <c r="L2235" s="12" t="n">
        <f aca="false">IF(COUNT(F2235,G2235)=2,F2235+G2235,"")</f>
        <v>1945</v>
      </c>
      <c r="M2235" s="12" t="n">
        <f aca="false">IF(COUNT(E2235,H2235)=2,E2235+H2235,"")</f>
        <v>1346</v>
      </c>
    </row>
    <row r="2236" customFormat="false" ht="15" hidden="false" customHeight="false" outlineLevel="0" collapsed="false">
      <c r="A2236" s="7" t="s">
        <v>3687</v>
      </c>
      <c r="B2236" s="7" t="s">
        <v>3523</v>
      </c>
      <c r="C2236" s="8" t="s">
        <v>3722</v>
      </c>
      <c r="D2236" s="9" t="str">
        <f aca="false">A2236&amp;"|"&amp;B2236</f>
        <v>Oregon|Morrow County</v>
      </c>
      <c r="E2236" s="10" t="n">
        <v>910</v>
      </c>
      <c r="F2236" s="10" t="n">
        <v>1354</v>
      </c>
      <c r="G2236" s="10" t="n">
        <v>52</v>
      </c>
      <c r="H2236" s="10" t="n">
        <v>13</v>
      </c>
      <c r="I2236" s="10" t="n">
        <v>855</v>
      </c>
      <c r="J2236" s="10" t="n">
        <v>70217</v>
      </c>
      <c r="K2236" s="11" t="n">
        <v>12249</v>
      </c>
      <c r="L2236" s="12" t="n">
        <f aca="false">IF(COUNT(F2236,G2236)=2,F2236+G2236,"")</f>
        <v>1406</v>
      </c>
      <c r="M2236" s="12" t="n">
        <f aca="false">IF(COUNT(E2236,H2236)=2,E2236+H2236,"")</f>
        <v>923</v>
      </c>
    </row>
    <row r="2237" customFormat="false" ht="15" hidden="false" customHeight="false" outlineLevel="0" collapsed="false">
      <c r="A2237" s="7" t="s">
        <v>3687</v>
      </c>
      <c r="B2237" s="7" t="s">
        <v>3723</v>
      </c>
      <c r="C2237" s="8" t="s">
        <v>3724</v>
      </c>
      <c r="D2237" s="9" t="str">
        <f aca="false">A2237&amp;"|"&amp;B2237</f>
        <v>Oregon|Multnomah County</v>
      </c>
      <c r="E2237" s="10" t="n">
        <v>1582</v>
      </c>
      <c r="F2237" s="10" t="n">
        <v>2396</v>
      </c>
      <c r="G2237" s="10" t="n">
        <v>82</v>
      </c>
      <c r="H2237" s="10" t="n">
        <v>13</v>
      </c>
      <c r="I2237" s="10" t="n">
        <v>1764</v>
      </c>
      <c r="J2237" s="10" t="n">
        <v>86247</v>
      </c>
      <c r="K2237" s="11" t="n">
        <v>803863</v>
      </c>
      <c r="L2237" s="12" t="n">
        <f aca="false">IF(COUNT(F2237,G2237)=2,F2237+G2237,"")</f>
        <v>2478</v>
      </c>
      <c r="M2237" s="12" t="n">
        <f aca="false">IF(COUNT(E2237,H2237)=2,E2237+H2237,"")</f>
        <v>1595</v>
      </c>
    </row>
    <row r="2238" customFormat="false" ht="15" hidden="false" customHeight="false" outlineLevel="0" collapsed="false">
      <c r="A2238" s="7" t="s">
        <v>3687</v>
      </c>
      <c r="B2238" s="7" t="s">
        <v>378</v>
      </c>
      <c r="C2238" s="8" t="s">
        <v>3725</v>
      </c>
      <c r="D2238" s="9" t="str">
        <f aca="false">A2238&amp;"|"&amp;B2238</f>
        <v>Oregon|Polk County</v>
      </c>
      <c r="E2238" s="10" t="n">
        <v>1270</v>
      </c>
      <c r="F2238" s="10" t="n">
        <v>1967</v>
      </c>
      <c r="G2238" s="10" t="n">
        <v>66</v>
      </c>
      <c r="H2238" s="10" t="n">
        <v>13</v>
      </c>
      <c r="I2238" s="10" t="n">
        <v>1028</v>
      </c>
      <c r="J2238" s="10" t="n">
        <v>81318</v>
      </c>
      <c r="K2238" s="11" t="n">
        <v>88553</v>
      </c>
      <c r="L2238" s="12" t="n">
        <f aca="false">IF(COUNT(F2238,G2238)=2,F2238+G2238,"")</f>
        <v>2033</v>
      </c>
      <c r="M2238" s="12" t="n">
        <f aca="false">IF(COUNT(E2238,H2238)=2,E2238+H2238,"")</f>
        <v>1283</v>
      </c>
    </row>
    <row r="2239" customFormat="false" ht="15" hidden="false" customHeight="false" outlineLevel="0" collapsed="false">
      <c r="A2239" s="7" t="s">
        <v>3687</v>
      </c>
      <c r="B2239" s="7" t="s">
        <v>1732</v>
      </c>
      <c r="C2239" s="8" t="s">
        <v>3726</v>
      </c>
      <c r="D2239" s="9" t="str">
        <f aca="false">A2239&amp;"|"&amp;B2239</f>
        <v>Oregon|Sherman County</v>
      </c>
      <c r="E2239" s="10" t="n">
        <v>945</v>
      </c>
      <c r="F2239" s="10" t="n">
        <v>1250</v>
      </c>
      <c r="G2239" s="10" t="n">
        <v>52</v>
      </c>
      <c r="H2239" s="10" t="n">
        <v>13</v>
      </c>
      <c r="I2239" s="10" t="n">
        <v>855</v>
      </c>
      <c r="J2239" s="10" t="n">
        <v>59500</v>
      </c>
      <c r="K2239" s="11" t="n">
        <v>1908</v>
      </c>
      <c r="L2239" s="12" t="n">
        <f aca="false">IF(COUNT(F2239,G2239)=2,F2239+G2239,"")</f>
        <v>1302</v>
      </c>
      <c r="M2239" s="12" t="n">
        <f aca="false">IF(COUNT(E2239,H2239)=2,E2239+H2239,"")</f>
        <v>958</v>
      </c>
    </row>
    <row r="2240" customFormat="false" ht="15" hidden="false" customHeight="false" outlineLevel="0" collapsed="false">
      <c r="A2240" s="7" t="s">
        <v>3687</v>
      </c>
      <c r="B2240" s="7" t="s">
        <v>3727</v>
      </c>
      <c r="C2240" s="8" t="s">
        <v>3728</v>
      </c>
      <c r="D2240" s="9" t="str">
        <f aca="false">A2240&amp;"|"&amp;B2240</f>
        <v>Oregon|Tillamook County</v>
      </c>
      <c r="E2240" s="10" t="n">
        <v>1169</v>
      </c>
      <c r="F2240" s="10" t="n">
        <v>1744</v>
      </c>
      <c r="G2240" s="10" t="n">
        <v>60</v>
      </c>
      <c r="H2240" s="10" t="n">
        <v>13</v>
      </c>
      <c r="I2240" s="10" t="n">
        <v>855</v>
      </c>
      <c r="J2240" s="10" t="n">
        <v>66551</v>
      </c>
      <c r="K2240" s="11" t="n">
        <v>27471</v>
      </c>
      <c r="L2240" s="12" t="n">
        <f aca="false">IF(COUNT(F2240,G2240)=2,F2240+G2240,"")</f>
        <v>1804</v>
      </c>
      <c r="M2240" s="12" t="n">
        <f aca="false">IF(COUNT(E2240,H2240)=2,E2240+H2240,"")</f>
        <v>1182</v>
      </c>
    </row>
    <row r="2241" customFormat="false" ht="15" hidden="false" customHeight="false" outlineLevel="0" collapsed="false">
      <c r="A2241" s="7" t="s">
        <v>3687</v>
      </c>
      <c r="B2241" s="7" t="s">
        <v>3729</v>
      </c>
      <c r="C2241" s="8" t="s">
        <v>3730</v>
      </c>
      <c r="D2241" s="9" t="str">
        <f aca="false">A2241&amp;"|"&amp;B2241</f>
        <v>Oregon|Umatilla County</v>
      </c>
      <c r="E2241" s="10" t="n">
        <v>962</v>
      </c>
      <c r="F2241" s="10" t="n">
        <v>1562</v>
      </c>
      <c r="G2241" s="10" t="n">
        <v>52</v>
      </c>
      <c r="H2241" s="10" t="n">
        <v>13</v>
      </c>
      <c r="I2241" s="10" t="n">
        <v>855</v>
      </c>
      <c r="J2241" s="10" t="n">
        <v>68958</v>
      </c>
      <c r="K2241" s="11" t="n">
        <v>80087</v>
      </c>
      <c r="L2241" s="12" t="n">
        <f aca="false">IF(COUNT(F2241,G2241)=2,F2241+G2241,"")</f>
        <v>1614</v>
      </c>
      <c r="M2241" s="12" t="n">
        <f aca="false">IF(COUNT(E2241,H2241)=2,E2241+H2241,"")</f>
        <v>975</v>
      </c>
    </row>
    <row r="2242" customFormat="false" ht="15" hidden="false" customHeight="false" outlineLevel="0" collapsed="false">
      <c r="A2242" s="7" t="s">
        <v>3687</v>
      </c>
      <c r="B2242" s="7" t="s">
        <v>403</v>
      </c>
      <c r="C2242" s="8" t="s">
        <v>3731</v>
      </c>
      <c r="D2242" s="9" t="str">
        <f aca="false">A2242&amp;"|"&amp;B2242</f>
        <v>Oregon|Union County</v>
      </c>
      <c r="E2242" s="10" t="n">
        <v>982</v>
      </c>
      <c r="F2242" s="10" t="n">
        <v>1459</v>
      </c>
      <c r="G2242" s="10" t="n">
        <v>52</v>
      </c>
      <c r="H2242" s="10" t="n">
        <v>13</v>
      </c>
      <c r="I2242" s="10" t="n">
        <v>855</v>
      </c>
      <c r="J2242" s="10" t="n">
        <v>64212</v>
      </c>
      <c r="K2242" s="11" t="n">
        <v>26192</v>
      </c>
      <c r="L2242" s="12" t="n">
        <f aca="false">IF(COUNT(F2242,G2242)=2,F2242+G2242,"")</f>
        <v>1511</v>
      </c>
      <c r="M2242" s="12" t="n">
        <f aca="false">IF(COUNT(E2242,H2242)=2,E2242+H2242,"")</f>
        <v>995</v>
      </c>
    </row>
    <row r="2243" customFormat="false" ht="15" hidden="false" customHeight="false" outlineLevel="0" collapsed="false">
      <c r="A2243" s="7" t="s">
        <v>3687</v>
      </c>
      <c r="B2243" s="7" t="s">
        <v>3732</v>
      </c>
      <c r="C2243" s="8" t="s">
        <v>3733</v>
      </c>
      <c r="D2243" s="9" t="str">
        <f aca="false">A2243&amp;"|"&amp;B2243</f>
        <v>Oregon|Wallowa County</v>
      </c>
      <c r="E2243" s="10" t="n">
        <v>858</v>
      </c>
      <c r="F2243" s="10" t="n">
        <v>1571</v>
      </c>
      <c r="G2243" s="10" t="n">
        <v>52</v>
      </c>
      <c r="H2243" s="10" t="n">
        <v>13</v>
      </c>
      <c r="I2243" s="10" t="n">
        <v>855</v>
      </c>
      <c r="J2243" s="10" t="n">
        <v>65559</v>
      </c>
      <c r="K2243" s="11" t="n">
        <v>7532</v>
      </c>
      <c r="L2243" s="12" t="n">
        <f aca="false">IF(COUNT(F2243,G2243)=2,F2243+G2243,"")</f>
        <v>1623</v>
      </c>
      <c r="M2243" s="12" t="n">
        <f aca="false">IF(COUNT(E2243,H2243)=2,E2243+H2243,"")</f>
        <v>871</v>
      </c>
    </row>
    <row r="2244" customFormat="false" ht="15" hidden="false" customHeight="false" outlineLevel="0" collapsed="false">
      <c r="A2244" s="7" t="s">
        <v>3687</v>
      </c>
      <c r="B2244" s="7" t="s">
        <v>3734</v>
      </c>
      <c r="C2244" s="8" t="s">
        <v>3735</v>
      </c>
      <c r="D2244" s="9" t="str">
        <f aca="false">A2244&amp;"|"&amp;B2244</f>
        <v>Oregon|Wasco County</v>
      </c>
      <c r="E2244" s="10" t="n">
        <v>978</v>
      </c>
      <c r="F2244" s="10" t="n">
        <v>1675</v>
      </c>
      <c r="G2244" s="10" t="n">
        <v>52</v>
      </c>
      <c r="H2244" s="10" t="n">
        <v>13</v>
      </c>
      <c r="I2244" s="10" t="n">
        <v>855</v>
      </c>
      <c r="J2244" s="10" t="n">
        <v>63602</v>
      </c>
      <c r="K2244" s="11" t="n">
        <v>26603</v>
      </c>
      <c r="L2244" s="12" t="n">
        <f aca="false">IF(COUNT(F2244,G2244)=2,F2244+G2244,"")</f>
        <v>1727</v>
      </c>
      <c r="M2244" s="12" t="n">
        <f aca="false">IF(COUNT(E2244,H2244)=2,E2244+H2244,"")</f>
        <v>991</v>
      </c>
    </row>
    <row r="2245" customFormat="false" ht="15" hidden="false" customHeight="false" outlineLevel="0" collapsed="false">
      <c r="A2245" s="7" t="s">
        <v>3687</v>
      </c>
      <c r="B2245" s="7" t="s">
        <v>183</v>
      </c>
      <c r="C2245" s="8" t="s">
        <v>3736</v>
      </c>
      <c r="D2245" s="9" t="str">
        <f aca="false">A2245&amp;"|"&amp;B2245</f>
        <v>Oregon|Washington County</v>
      </c>
      <c r="E2245" s="10" t="n">
        <v>1773</v>
      </c>
      <c r="F2245" s="10" t="n">
        <v>2411</v>
      </c>
      <c r="G2245" s="10" t="n">
        <v>92</v>
      </c>
      <c r="H2245" s="10" t="n">
        <v>13</v>
      </c>
      <c r="I2245" s="10" t="n">
        <v>1666</v>
      </c>
      <c r="J2245" s="10" t="n">
        <v>104434</v>
      </c>
      <c r="K2245" s="11" t="n">
        <v>600266</v>
      </c>
      <c r="L2245" s="12" t="n">
        <f aca="false">IF(COUNT(F2245,G2245)=2,F2245+G2245,"")</f>
        <v>2503</v>
      </c>
      <c r="M2245" s="12" t="n">
        <f aca="false">IF(COUNT(E2245,H2245)=2,E2245+H2245,"")</f>
        <v>1786</v>
      </c>
    </row>
    <row r="2246" customFormat="false" ht="15" hidden="false" customHeight="false" outlineLevel="0" collapsed="false">
      <c r="A2246" s="7" t="s">
        <v>3687</v>
      </c>
      <c r="B2246" s="7" t="s">
        <v>1050</v>
      </c>
      <c r="C2246" s="8" t="s">
        <v>3737</v>
      </c>
      <c r="D2246" s="9" t="str">
        <f aca="false">A2246&amp;"|"&amp;B2246</f>
        <v>Oregon|Wheeler County</v>
      </c>
      <c r="E2246" s="10" t="n">
        <v>782</v>
      </c>
      <c r="F2246" s="10" t="n">
        <v>1329</v>
      </c>
      <c r="G2246" s="10" t="n">
        <v>52</v>
      </c>
      <c r="H2246" s="10" t="n">
        <v>13</v>
      </c>
      <c r="I2246" s="10" t="n">
        <v>855</v>
      </c>
      <c r="J2246" s="10" t="n">
        <v>51250</v>
      </c>
      <c r="K2246" s="11" t="n">
        <v>1434</v>
      </c>
      <c r="L2246" s="12" t="n">
        <f aca="false">IF(COUNT(F2246,G2246)=2,F2246+G2246,"")</f>
        <v>1381</v>
      </c>
      <c r="M2246" s="12" t="n">
        <f aca="false">IF(COUNT(E2246,H2246)=2,E2246+H2246,"")</f>
        <v>795</v>
      </c>
    </row>
    <row r="2247" customFormat="false" ht="15" hidden="false" customHeight="false" outlineLevel="0" collapsed="false">
      <c r="A2247" s="7" t="s">
        <v>3687</v>
      </c>
      <c r="B2247" s="7" t="s">
        <v>3738</v>
      </c>
      <c r="C2247" s="8" t="s">
        <v>3739</v>
      </c>
      <c r="D2247" s="9" t="str">
        <f aca="false">A2247&amp;"|"&amp;B2247</f>
        <v>Oregon|Yamhill County</v>
      </c>
      <c r="E2247" s="10" t="n">
        <v>1377</v>
      </c>
      <c r="F2247" s="10" t="n">
        <v>2037</v>
      </c>
      <c r="G2247" s="10" t="n">
        <v>71</v>
      </c>
      <c r="H2247" s="10" t="n">
        <v>13</v>
      </c>
      <c r="I2247" s="10" t="n">
        <v>1276</v>
      </c>
      <c r="J2247" s="10" t="n">
        <v>87084</v>
      </c>
      <c r="K2247" s="11" t="n">
        <v>108122</v>
      </c>
      <c r="L2247" s="12" t="n">
        <f aca="false">IF(COUNT(F2247,G2247)=2,F2247+G2247,"")</f>
        <v>2108</v>
      </c>
      <c r="M2247" s="12" t="n">
        <f aca="false">IF(COUNT(E2247,H2247)=2,E2247+H2247,"")</f>
        <v>1390</v>
      </c>
    </row>
    <row r="2248" customFormat="false" ht="15" hidden="false" customHeight="false" outlineLevel="0" collapsed="false">
      <c r="A2248" s="7" t="s">
        <v>3740</v>
      </c>
      <c r="B2248" s="7" t="s">
        <v>530</v>
      </c>
      <c r="C2248" s="8" t="s">
        <v>3741</v>
      </c>
      <c r="D2248" s="9" t="str">
        <f aca="false">A2248&amp;"|"&amp;B2248</f>
        <v>Pennsylvania|Adams County</v>
      </c>
      <c r="E2248" s="10" t="n">
        <v>1084</v>
      </c>
      <c r="F2248" s="10" t="n">
        <v>1740</v>
      </c>
      <c r="G2248" s="10" t="n">
        <v>86</v>
      </c>
      <c r="H2248" s="10" t="n">
        <v>13</v>
      </c>
      <c r="I2248" s="10" t="n">
        <v>923</v>
      </c>
      <c r="J2248" s="10" t="n">
        <v>81071</v>
      </c>
      <c r="K2248" s="11" t="n">
        <v>105183</v>
      </c>
      <c r="L2248" s="12" t="n">
        <f aca="false">IF(COUNT(F2248,G2248)=2,F2248+G2248,"")</f>
        <v>1826</v>
      </c>
      <c r="M2248" s="12" t="n">
        <f aca="false">IF(COUNT(E2248,H2248)=2,E2248+H2248,"")</f>
        <v>1097</v>
      </c>
    </row>
    <row r="2249" customFormat="false" ht="15" hidden="false" customHeight="false" outlineLevel="0" collapsed="false">
      <c r="A2249" s="7" t="s">
        <v>3740</v>
      </c>
      <c r="B2249" s="7" t="s">
        <v>3742</v>
      </c>
      <c r="C2249" s="8" t="s">
        <v>3743</v>
      </c>
      <c r="D2249" s="9" t="str">
        <f aca="false">A2249&amp;"|"&amp;B2249</f>
        <v>Pennsylvania|Allegheny County</v>
      </c>
      <c r="E2249" s="10" t="n">
        <v>1111</v>
      </c>
      <c r="F2249" s="10" t="n">
        <v>1639</v>
      </c>
      <c r="G2249" s="10" t="n">
        <v>88</v>
      </c>
      <c r="H2249" s="10" t="n">
        <v>13</v>
      </c>
      <c r="I2249" s="10" t="n">
        <v>944</v>
      </c>
      <c r="J2249" s="10" t="n">
        <v>76393</v>
      </c>
      <c r="K2249" s="11" t="n">
        <v>1240476</v>
      </c>
      <c r="L2249" s="12" t="n">
        <f aca="false">IF(COUNT(F2249,G2249)=2,F2249+G2249,"")</f>
        <v>1727</v>
      </c>
      <c r="M2249" s="12" t="n">
        <f aca="false">IF(COUNT(E2249,H2249)=2,E2249+H2249,"")</f>
        <v>1124</v>
      </c>
    </row>
    <row r="2250" customFormat="false" ht="15" hidden="false" customHeight="false" outlineLevel="0" collapsed="false">
      <c r="A2250" s="7" t="s">
        <v>3740</v>
      </c>
      <c r="B2250" s="7" t="s">
        <v>3744</v>
      </c>
      <c r="C2250" s="8" t="s">
        <v>3745</v>
      </c>
      <c r="D2250" s="9" t="str">
        <f aca="false">A2250&amp;"|"&amp;B2250</f>
        <v>Pennsylvania|Armstrong County</v>
      </c>
      <c r="E2250" s="10" t="n">
        <v>802</v>
      </c>
      <c r="F2250" s="10" t="n">
        <v>1231</v>
      </c>
      <c r="G2250" s="10" t="n">
        <v>65</v>
      </c>
      <c r="H2250" s="10" t="n">
        <v>13</v>
      </c>
      <c r="I2250" s="10" t="n">
        <v>758</v>
      </c>
      <c r="J2250" s="10" t="n">
        <v>64295</v>
      </c>
      <c r="K2250" s="11" t="n">
        <v>65069</v>
      </c>
      <c r="L2250" s="12" t="n">
        <f aca="false">IF(COUNT(F2250,G2250)=2,F2250+G2250,"")</f>
        <v>1296</v>
      </c>
      <c r="M2250" s="12" t="n">
        <f aca="false">IF(COUNT(E2250,H2250)=2,E2250+H2250,"")</f>
        <v>815</v>
      </c>
    </row>
    <row r="2251" customFormat="false" ht="15" hidden="false" customHeight="false" outlineLevel="0" collapsed="false">
      <c r="A2251" s="7" t="s">
        <v>3740</v>
      </c>
      <c r="B2251" s="7" t="s">
        <v>3573</v>
      </c>
      <c r="C2251" s="8" t="s">
        <v>3746</v>
      </c>
      <c r="D2251" s="9" t="str">
        <f aca="false">A2251&amp;"|"&amp;B2251</f>
        <v>Pennsylvania|Beaver County</v>
      </c>
      <c r="E2251" s="10" t="n">
        <v>867</v>
      </c>
      <c r="F2251" s="10" t="n">
        <v>1406</v>
      </c>
      <c r="G2251" s="10" t="n">
        <v>69</v>
      </c>
      <c r="H2251" s="10" t="n">
        <v>13</v>
      </c>
      <c r="I2251" s="10" t="n">
        <v>802</v>
      </c>
      <c r="J2251" s="10" t="n">
        <v>70156</v>
      </c>
      <c r="K2251" s="11" t="n">
        <v>166993</v>
      </c>
      <c r="L2251" s="12" t="n">
        <f aca="false">IF(COUNT(F2251,G2251)=2,F2251+G2251,"")</f>
        <v>1475</v>
      </c>
      <c r="M2251" s="12" t="n">
        <f aca="false">IF(COUNT(E2251,H2251)=2,E2251+H2251,"")</f>
        <v>880</v>
      </c>
    </row>
    <row r="2252" customFormat="false" ht="15" hidden="false" customHeight="false" outlineLevel="0" collapsed="false">
      <c r="A2252" s="7" t="s">
        <v>3740</v>
      </c>
      <c r="B2252" s="7" t="s">
        <v>3747</v>
      </c>
      <c r="C2252" s="8" t="s">
        <v>3748</v>
      </c>
      <c r="D2252" s="9" t="str">
        <f aca="false">A2252&amp;"|"&amp;B2252</f>
        <v>Pennsylvania|Bedford County</v>
      </c>
      <c r="E2252" s="10" t="n">
        <v>771</v>
      </c>
      <c r="F2252" s="10" t="n">
        <v>1328</v>
      </c>
      <c r="G2252" s="10" t="n">
        <v>65</v>
      </c>
      <c r="H2252" s="10" t="n">
        <v>13</v>
      </c>
      <c r="I2252" s="10" t="n">
        <v>611</v>
      </c>
      <c r="J2252" s="10" t="n">
        <v>60302</v>
      </c>
      <c r="K2252" s="11" t="n">
        <v>47503</v>
      </c>
      <c r="L2252" s="12" t="n">
        <f aca="false">IF(COUNT(F2252,G2252)=2,F2252+G2252,"")</f>
        <v>1393</v>
      </c>
      <c r="M2252" s="12" t="n">
        <f aca="false">IF(COUNT(E2252,H2252)=2,E2252+H2252,"")</f>
        <v>784</v>
      </c>
    </row>
    <row r="2253" customFormat="false" ht="15" hidden="false" customHeight="false" outlineLevel="0" collapsed="false">
      <c r="A2253" s="7" t="s">
        <v>3740</v>
      </c>
      <c r="B2253" s="7" t="s">
        <v>3749</v>
      </c>
      <c r="C2253" s="8" t="s">
        <v>3750</v>
      </c>
      <c r="D2253" s="9" t="str">
        <f aca="false">A2253&amp;"|"&amp;B2253</f>
        <v>Pennsylvania|Berks County</v>
      </c>
      <c r="E2253" s="10" t="n">
        <v>1143</v>
      </c>
      <c r="F2253" s="10" t="n">
        <v>1771</v>
      </c>
      <c r="G2253" s="10" t="n">
        <v>91</v>
      </c>
      <c r="H2253" s="10" t="n">
        <v>13</v>
      </c>
      <c r="I2253" s="10" t="n">
        <v>932</v>
      </c>
      <c r="J2253" s="10" t="n">
        <v>77684</v>
      </c>
      <c r="K2253" s="11" t="n">
        <v>429989</v>
      </c>
      <c r="L2253" s="12" t="n">
        <f aca="false">IF(COUNT(F2253,G2253)=2,F2253+G2253,"")</f>
        <v>1862</v>
      </c>
      <c r="M2253" s="12" t="n">
        <f aca="false">IF(COUNT(E2253,H2253)=2,E2253+H2253,"")</f>
        <v>1156</v>
      </c>
    </row>
    <row r="2254" customFormat="false" ht="15" hidden="false" customHeight="false" outlineLevel="0" collapsed="false">
      <c r="A2254" s="7" t="s">
        <v>3740</v>
      </c>
      <c r="B2254" s="7" t="s">
        <v>3751</v>
      </c>
      <c r="C2254" s="8" t="s">
        <v>3752</v>
      </c>
      <c r="D2254" s="9" t="str">
        <f aca="false">A2254&amp;"|"&amp;B2254</f>
        <v>Pennsylvania|Blair County</v>
      </c>
      <c r="E2254" s="10" t="n">
        <v>854</v>
      </c>
      <c r="F2254" s="10" t="n">
        <v>1234</v>
      </c>
      <c r="G2254" s="10" t="n">
        <v>68</v>
      </c>
      <c r="H2254" s="10" t="n">
        <v>13</v>
      </c>
      <c r="I2254" s="10" t="n">
        <v>672</v>
      </c>
      <c r="J2254" s="10" t="n">
        <v>60594</v>
      </c>
      <c r="K2254" s="11" t="n">
        <v>121854</v>
      </c>
      <c r="L2254" s="12" t="n">
        <f aca="false">IF(COUNT(F2254,G2254)=2,F2254+G2254,"")</f>
        <v>1302</v>
      </c>
      <c r="M2254" s="12" t="n">
        <f aca="false">IF(COUNT(E2254,H2254)=2,E2254+H2254,"")</f>
        <v>867</v>
      </c>
    </row>
    <row r="2255" customFormat="false" ht="15" hidden="false" customHeight="false" outlineLevel="0" collapsed="false">
      <c r="A2255" s="7" t="s">
        <v>3740</v>
      </c>
      <c r="B2255" s="7" t="s">
        <v>684</v>
      </c>
      <c r="C2255" s="8" t="s">
        <v>3753</v>
      </c>
      <c r="D2255" s="9" t="str">
        <f aca="false">A2255&amp;"|"&amp;B2255</f>
        <v>Pennsylvania|Bradford County</v>
      </c>
      <c r="E2255" s="10" t="n">
        <v>868</v>
      </c>
      <c r="F2255" s="10" t="n">
        <v>1369</v>
      </c>
      <c r="G2255" s="10" t="n">
        <v>69</v>
      </c>
      <c r="H2255" s="10" t="n">
        <v>13</v>
      </c>
      <c r="I2255" s="10" t="n">
        <v>804</v>
      </c>
      <c r="J2255" s="10" t="n">
        <v>62482</v>
      </c>
      <c r="K2255" s="11" t="n">
        <v>59971</v>
      </c>
      <c r="L2255" s="12" t="n">
        <f aca="false">IF(COUNT(F2255,G2255)=2,F2255+G2255,"")</f>
        <v>1438</v>
      </c>
      <c r="M2255" s="12" t="n">
        <f aca="false">IF(COUNT(E2255,H2255)=2,E2255+H2255,"")</f>
        <v>881</v>
      </c>
    </row>
    <row r="2256" customFormat="false" ht="15" hidden="false" customHeight="false" outlineLevel="0" collapsed="false">
      <c r="A2256" s="7" t="s">
        <v>3740</v>
      </c>
      <c r="B2256" s="7" t="s">
        <v>3754</v>
      </c>
      <c r="C2256" s="8" t="s">
        <v>3755</v>
      </c>
      <c r="D2256" s="9" t="str">
        <f aca="false">A2256&amp;"|"&amp;B2256</f>
        <v>Pennsylvania|Bucks County</v>
      </c>
      <c r="E2256" s="10" t="n">
        <v>1537</v>
      </c>
      <c r="F2256" s="10" t="n">
        <v>2413</v>
      </c>
      <c r="G2256" s="10" t="n">
        <v>122</v>
      </c>
      <c r="H2256" s="10" t="n">
        <v>13</v>
      </c>
      <c r="I2256" s="10" t="n">
        <v>1194</v>
      </c>
      <c r="J2256" s="10" t="n">
        <v>111951</v>
      </c>
      <c r="K2256" s="11" t="n">
        <v>645993</v>
      </c>
      <c r="L2256" s="12" t="n">
        <f aca="false">IF(COUNT(F2256,G2256)=2,F2256+G2256,"")</f>
        <v>2535</v>
      </c>
      <c r="M2256" s="12" t="n">
        <f aca="false">IF(COUNT(E2256,H2256)=2,E2256+H2256,"")</f>
        <v>1550</v>
      </c>
    </row>
    <row r="2257" customFormat="false" ht="15" hidden="false" customHeight="false" outlineLevel="0" collapsed="false">
      <c r="A2257" s="7" t="s">
        <v>3740</v>
      </c>
      <c r="B2257" s="7" t="s">
        <v>67</v>
      </c>
      <c r="C2257" s="8" t="s">
        <v>3756</v>
      </c>
      <c r="D2257" s="9" t="str">
        <f aca="false">A2257&amp;"|"&amp;B2257</f>
        <v>Pennsylvania|Butler County</v>
      </c>
      <c r="E2257" s="10" t="n">
        <v>1018</v>
      </c>
      <c r="F2257" s="10" t="n">
        <v>1804</v>
      </c>
      <c r="G2257" s="10" t="n">
        <v>81</v>
      </c>
      <c r="H2257" s="10" t="n">
        <v>13</v>
      </c>
      <c r="I2257" s="10" t="n">
        <v>927</v>
      </c>
      <c r="J2257" s="10" t="n">
        <v>86775</v>
      </c>
      <c r="K2257" s="11" t="n">
        <v>195870</v>
      </c>
      <c r="L2257" s="12" t="n">
        <f aca="false">IF(COUNT(F2257,G2257)=2,F2257+G2257,"")</f>
        <v>1885</v>
      </c>
      <c r="M2257" s="12" t="n">
        <f aca="false">IF(COUNT(E2257,H2257)=2,E2257+H2257,"")</f>
        <v>1031</v>
      </c>
    </row>
    <row r="2258" customFormat="false" ht="15" hidden="false" customHeight="false" outlineLevel="0" collapsed="false">
      <c r="A2258" s="7" t="s">
        <v>3740</v>
      </c>
      <c r="B2258" s="7" t="s">
        <v>3757</v>
      </c>
      <c r="C2258" s="8" t="s">
        <v>3758</v>
      </c>
      <c r="D2258" s="9" t="str">
        <f aca="false">A2258&amp;"|"&amp;B2258</f>
        <v>Pennsylvania|Cambria County</v>
      </c>
      <c r="E2258" s="10" t="n">
        <v>733</v>
      </c>
      <c r="F2258" s="10" t="n">
        <v>1181</v>
      </c>
      <c r="G2258" s="10" t="n">
        <v>65</v>
      </c>
      <c r="H2258" s="10" t="n">
        <v>13</v>
      </c>
      <c r="I2258" s="10" t="n">
        <v>569</v>
      </c>
      <c r="J2258" s="10" t="n">
        <v>56292</v>
      </c>
      <c r="K2258" s="11" t="n">
        <v>132355</v>
      </c>
      <c r="L2258" s="12" t="n">
        <f aca="false">IF(COUNT(F2258,G2258)=2,F2258+G2258,"")</f>
        <v>1246</v>
      </c>
      <c r="M2258" s="12" t="n">
        <f aca="false">IF(COUNT(E2258,H2258)=2,E2258+H2258,"")</f>
        <v>746</v>
      </c>
    </row>
    <row r="2259" customFormat="false" ht="15" hidden="false" customHeight="false" outlineLevel="0" collapsed="false">
      <c r="A2259" s="7" t="s">
        <v>3740</v>
      </c>
      <c r="B2259" s="7" t="s">
        <v>3759</v>
      </c>
      <c r="C2259" s="8" t="s">
        <v>3760</v>
      </c>
      <c r="D2259" s="9" t="str">
        <f aca="false">A2259&amp;"|"&amp;B2259</f>
        <v>Pennsylvania|Cameron County</v>
      </c>
      <c r="E2259" s="10" t="n">
        <v>699</v>
      </c>
      <c r="F2259" s="10" t="n">
        <v>1059</v>
      </c>
      <c r="G2259" s="10" t="n">
        <v>65</v>
      </c>
      <c r="H2259" s="10" t="n">
        <v>13</v>
      </c>
      <c r="I2259" s="10" t="n">
        <v>699</v>
      </c>
      <c r="J2259" s="10" t="n">
        <v>47681</v>
      </c>
      <c r="K2259" s="11" t="n">
        <v>4475</v>
      </c>
      <c r="L2259" s="12" t="n">
        <f aca="false">IF(COUNT(F2259,G2259)=2,F2259+G2259,"")</f>
        <v>1124</v>
      </c>
      <c r="M2259" s="12" t="n">
        <f aca="false">IF(COUNT(E2259,H2259)=2,E2259+H2259,"")</f>
        <v>712</v>
      </c>
    </row>
    <row r="2260" customFormat="false" ht="15" hidden="false" customHeight="false" outlineLevel="0" collapsed="false">
      <c r="A2260" s="7" t="s">
        <v>3740</v>
      </c>
      <c r="B2260" s="7" t="s">
        <v>2739</v>
      </c>
      <c r="C2260" s="8" t="s">
        <v>3761</v>
      </c>
      <c r="D2260" s="9" t="str">
        <f aca="false">A2260&amp;"|"&amp;B2260</f>
        <v>Pennsylvania|Carbon County</v>
      </c>
      <c r="E2260" s="10" t="n">
        <v>975</v>
      </c>
      <c r="F2260" s="10" t="n">
        <v>1455</v>
      </c>
      <c r="G2260" s="10" t="n">
        <v>77</v>
      </c>
      <c r="H2260" s="10" t="n">
        <v>13</v>
      </c>
      <c r="I2260" s="10" t="n">
        <v>618</v>
      </c>
      <c r="J2260" s="10" t="n">
        <v>67877</v>
      </c>
      <c r="K2260" s="11" t="n">
        <v>65191</v>
      </c>
      <c r="L2260" s="12" t="n">
        <f aca="false">IF(COUNT(F2260,G2260)=2,F2260+G2260,"")</f>
        <v>1532</v>
      </c>
      <c r="M2260" s="12" t="n">
        <f aca="false">IF(COUNT(E2260,H2260)=2,E2260+H2260,"")</f>
        <v>988</v>
      </c>
    </row>
    <row r="2261" customFormat="false" ht="15" hidden="false" customHeight="false" outlineLevel="0" collapsed="false">
      <c r="A2261" s="7" t="s">
        <v>3740</v>
      </c>
      <c r="B2261" s="7" t="s">
        <v>3762</v>
      </c>
      <c r="C2261" s="8" t="s">
        <v>3763</v>
      </c>
      <c r="D2261" s="9" t="str">
        <f aca="false">A2261&amp;"|"&amp;B2261</f>
        <v>Pennsylvania|Centre County</v>
      </c>
      <c r="E2261" s="10" t="n">
        <v>1181</v>
      </c>
      <c r="F2261" s="10" t="n">
        <v>1878</v>
      </c>
      <c r="G2261" s="10" t="n">
        <v>94</v>
      </c>
      <c r="H2261" s="10" t="n">
        <v>13</v>
      </c>
      <c r="I2261" s="10" t="n">
        <v>1039</v>
      </c>
      <c r="J2261" s="10" t="n">
        <v>72748</v>
      </c>
      <c r="K2261" s="11" t="n">
        <v>158041</v>
      </c>
      <c r="L2261" s="12" t="n">
        <f aca="false">IF(COUNT(F2261,G2261)=2,F2261+G2261,"")</f>
        <v>1972</v>
      </c>
      <c r="M2261" s="12" t="n">
        <f aca="false">IF(COUNT(E2261,H2261)=2,E2261+H2261,"")</f>
        <v>1194</v>
      </c>
    </row>
    <row r="2262" customFormat="false" ht="15" hidden="false" customHeight="false" outlineLevel="0" collapsed="false">
      <c r="A2262" s="7" t="s">
        <v>3740</v>
      </c>
      <c r="B2262" s="7" t="s">
        <v>3764</v>
      </c>
      <c r="C2262" s="8" t="s">
        <v>3765</v>
      </c>
      <c r="D2262" s="9" t="str">
        <f aca="false">A2262&amp;"|"&amp;B2262</f>
        <v>Pennsylvania|Chester County</v>
      </c>
      <c r="E2262" s="10" t="n">
        <v>1691</v>
      </c>
      <c r="F2262" s="10" t="n">
        <v>2605</v>
      </c>
      <c r="G2262" s="10" t="n">
        <v>134</v>
      </c>
      <c r="H2262" s="10" t="n">
        <v>13</v>
      </c>
      <c r="I2262" s="10" t="n">
        <v>1318</v>
      </c>
      <c r="J2262" s="10" t="n">
        <v>123041</v>
      </c>
      <c r="K2262" s="11" t="n">
        <v>540896</v>
      </c>
      <c r="L2262" s="12" t="n">
        <f aca="false">IF(COUNT(F2262,G2262)=2,F2262+G2262,"")</f>
        <v>2739</v>
      </c>
      <c r="M2262" s="12" t="n">
        <f aca="false">IF(COUNT(E2262,H2262)=2,E2262+H2262,"")</f>
        <v>1704</v>
      </c>
    </row>
    <row r="2263" customFormat="false" ht="15" hidden="false" customHeight="false" outlineLevel="0" collapsed="false">
      <c r="A2263" s="7" t="s">
        <v>3740</v>
      </c>
      <c r="B2263" s="7" t="s">
        <v>3766</v>
      </c>
      <c r="C2263" s="8" t="s">
        <v>3767</v>
      </c>
      <c r="D2263" s="9" t="str">
        <f aca="false">A2263&amp;"|"&amp;B2263</f>
        <v>Pennsylvania|Clarion County</v>
      </c>
      <c r="E2263" s="10" t="n">
        <v>785</v>
      </c>
      <c r="F2263" s="10" t="n">
        <v>1199</v>
      </c>
      <c r="G2263" s="10" t="n">
        <v>65</v>
      </c>
      <c r="H2263" s="10" t="n">
        <v>13</v>
      </c>
      <c r="I2263" s="10" t="n">
        <v>672</v>
      </c>
      <c r="J2263" s="10" t="n">
        <v>60668</v>
      </c>
      <c r="K2263" s="11" t="n">
        <v>37297</v>
      </c>
      <c r="L2263" s="12" t="n">
        <f aca="false">IF(COUNT(F2263,G2263)=2,F2263+G2263,"")</f>
        <v>1264</v>
      </c>
      <c r="M2263" s="12" t="n">
        <f aca="false">IF(COUNT(E2263,H2263)=2,E2263+H2263,"")</f>
        <v>798</v>
      </c>
    </row>
    <row r="2264" customFormat="false" ht="15" hidden="false" customHeight="false" outlineLevel="0" collapsed="false">
      <c r="A2264" s="7" t="s">
        <v>3740</v>
      </c>
      <c r="B2264" s="7" t="s">
        <v>3768</v>
      </c>
      <c r="C2264" s="8" t="s">
        <v>3769</v>
      </c>
      <c r="D2264" s="9" t="str">
        <f aca="false">A2264&amp;"|"&amp;B2264</f>
        <v>Pennsylvania|Clearfield County</v>
      </c>
      <c r="E2264" s="10" t="n">
        <v>788</v>
      </c>
      <c r="F2264" s="10" t="n">
        <v>1175</v>
      </c>
      <c r="G2264" s="10" t="n">
        <v>65</v>
      </c>
      <c r="H2264" s="10" t="n">
        <v>13</v>
      </c>
      <c r="I2264" s="10" t="n">
        <v>672</v>
      </c>
      <c r="J2264" s="10" t="n">
        <v>60181</v>
      </c>
      <c r="K2264" s="11" t="n">
        <v>78902</v>
      </c>
      <c r="L2264" s="12" t="n">
        <f aca="false">IF(COUNT(F2264,G2264)=2,F2264+G2264,"")</f>
        <v>1240</v>
      </c>
      <c r="M2264" s="12" t="n">
        <f aca="false">IF(COUNT(E2264,H2264)=2,E2264+H2264,"")</f>
        <v>801</v>
      </c>
    </row>
    <row r="2265" customFormat="false" ht="15" hidden="false" customHeight="false" outlineLevel="0" collapsed="false">
      <c r="A2265" s="7" t="s">
        <v>3740</v>
      </c>
      <c r="B2265" s="7" t="s">
        <v>1172</v>
      </c>
      <c r="C2265" s="8" t="s">
        <v>3770</v>
      </c>
      <c r="D2265" s="9" t="str">
        <f aca="false">A2265&amp;"|"&amp;B2265</f>
        <v>Pennsylvania|Clinton County</v>
      </c>
      <c r="E2265" s="10" t="n">
        <v>815</v>
      </c>
      <c r="F2265" s="10" t="n">
        <v>1331</v>
      </c>
      <c r="G2265" s="10" t="n">
        <v>65</v>
      </c>
      <c r="H2265" s="10" t="n">
        <v>13</v>
      </c>
      <c r="I2265" s="10" t="n">
        <v>702</v>
      </c>
      <c r="J2265" s="10" t="n">
        <v>58842</v>
      </c>
      <c r="K2265" s="11" t="n">
        <v>37707</v>
      </c>
      <c r="L2265" s="12" t="n">
        <f aca="false">IF(COUNT(F2265,G2265)=2,F2265+G2265,"")</f>
        <v>1396</v>
      </c>
      <c r="M2265" s="12" t="n">
        <f aca="false">IF(COUNT(E2265,H2265)=2,E2265+H2265,"")</f>
        <v>828</v>
      </c>
    </row>
    <row r="2266" customFormat="false" ht="15" hidden="false" customHeight="false" outlineLevel="0" collapsed="false">
      <c r="A2266" s="7" t="s">
        <v>3740</v>
      </c>
      <c r="B2266" s="7" t="s">
        <v>305</v>
      </c>
      <c r="C2266" s="8" t="s">
        <v>3771</v>
      </c>
      <c r="D2266" s="9" t="str">
        <f aca="false">A2266&amp;"|"&amp;B2266</f>
        <v>Pennsylvania|Columbia County</v>
      </c>
      <c r="E2266" s="10" t="n">
        <v>904</v>
      </c>
      <c r="F2266" s="10" t="n">
        <v>1425</v>
      </c>
      <c r="G2266" s="10" t="n">
        <v>72</v>
      </c>
      <c r="H2266" s="10" t="n">
        <v>13</v>
      </c>
      <c r="I2266" s="10" t="n">
        <v>666</v>
      </c>
      <c r="J2266" s="10" t="n">
        <v>61992</v>
      </c>
      <c r="K2266" s="11" t="n">
        <v>65055</v>
      </c>
      <c r="L2266" s="12" t="n">
        <f aca="false">IF(COUNT(F2266,G2266)=2,F2266+G2266,"")</f>
        <v>1497</v>
      </c>
      <c r="M2266" s="12" t="n">
        <f aca="false">IF(COUNT(E2266,H2266)=2,E2266+H2266,"")</f>
        <v>917</v>
      </c>
    </row>
    <row r="2267" customFormat="false" ht="15" hidden="false" customHeight="false" outlineLevel="0" collapsed="false">
      <c r="A2267" s="7" t="s">
        <v>3740</v>
      </c>
      <c r="B2267" s="7" t="s">
        <v>311</v>
      </c>
      <c r="C2267" s="8" t="s">
        <v>3772</v>
      </c>
      <c r="D2267" s="9" t="str">
        <f aca="false">A2267&amp;"|"&amp;B2267</f>
        <v>Pennsylvania|Crawford County</v>
      </c>
      <c r="E2267" s="10" t="n">
        <v>800</v>
      </c>
      <c r="F2267" s="10" t="n">
        <v>1210</v>
      </c>
      <c r="G2267" s="10" t="n">
        <v>65</v>
      </c>
      <c r="H2267" s="10" t="n">
        <v>13</v>
      </c>
      <c r="I2267" s="10" t="n">
        <v>800</v>
      </c>
      <c r="J2267" s="10" t="n">
        <v>60254</v>
      </c>
      <c r="K2267" s="11" t="n">
        <v>83189</v>
      </c>
      <c r="L2267" s="12" t="n">
        <f aca="false">IF(COUNT(F2267,G2267)=2,F2267+G2267,"")</f>
        <v>1275</v>
      </c>
      <c r="M2267" s="12" t="n">
        <f aca="false">IF(COUNT(E2267,H2267)=2,E2267+H2267,"")</f>
        <v>813</v>
      </c>
    </row>
    <row r="2268" customFormat="false" ht="15" hidden="false" customHeight="false" outlineLevel="0" collapsed="false">
      <c r="A2268" s="7" t="s">
        <v>3740</v>
      </c>
      <c r="B2268" s="7" t="s">
        <v>1178</v>
      </c>
      <c r="C2268" s="8" t="s">
        <v>3773</v>
      </c>
      <c r="D2268" s="9" t="str">
        <f aca="false">A2268&amp;"|"&amp;B2268</f>
        <v>Pennsylvania|Cumberland County</v>
      </c>
      <c r="E2268" s="10" t="n">
        <v>1184</v>
      </c>
      <c r="F2268" s="10" t="n">
        <v>1759</v>
      </c>
      <c r="G2268" s="10" t="n">
        <v>94</v>
      </c>
      <c r="H2268" s="10" t="n">
        <v>13</v>
      </c>
      <c r="I2268" s="10" t="n">
        <v>1042</v>
      </c>
      <c r="J2268" s="10" t="n">
        <v>85634</v>
      </c>
      <c r="K2268" s="11" t="n">
        <v>264422</v>
      </c>
      <c r="L2268" s="12" t="n">
        <f aca="false">IF(COUNT(F2268,G2268)=2,F2268+G2268,"")</f>
        <v>1853</v>
      </c>
      <c r="M2268" s="12" t="n">
        <f aca="false">IF(COUNT(E2268,H2268)=2,E2268+H2268,"")</f>
        <v>1197</v>
      </c>
    </row>
    <row r="2269" customFormat="false" ht="15" hidden="false" customHeight="false" outlineLevel="0" collapsed="false">
      <c r="A2269" s="7" t="s">
        <v>3740</v>
      </c>
      <c r="B2269" s="7" t="s">
        <v>3774</v>
      </c>
      <c r="C2269" s="8" t="s">
        <v>3775</v>
      </c>
      <c r="D2269" s="9" t="str">
        <f aca="false">A2269&amp;"|"&amp;B2269</f>
        <v>Pennsylvania|Dauphin County</v>
      </c>
      <c r="E2269" s="10" t="n">
        <v>1153</v>
      </c>
      <c r="F2269" s="10" t="n">
        <v>1617</v>
      </c>
      <c r="G2269" s="10" t="n">
        <v>91</v>
      </c>
      <c r="H2269" s="10" t="n">
        <v>13</v>
      </c>
      <c r="I2269" s="10" t="n">
        <v>988</v>
      </c>
      <c r="J2269" s="10" t="n">
        <v>74159</v>
      </c>
      <c r="K2269" s="11" t="n">
        <v>287484</v>
      </c>
      <c r="L2269" s="12" t="n">
        <f aca="false">IF(COUNT(F2269,G2269)=2,F2269+G2269,"")</f>
        <v>1708</v>
      </c>
      <c r="M2269" s="12" t="n">
        <f aca="false">IF(COUNT(E2269,H2269)=2,E2269+H2269,"")</f>
        <v>1166</v>
      </c>
    </row>
    <row r="2270" customFormat="false" ht="15" hidden="false" customHeight="false" outlineLevel="0" collapsed="false">
      <c r="A2270" s="7" t="s">
        <v>3740</v>
      </c>
      <c r="B2270" s="7" t="s">
        <v>1331</v>
      </c>
      <c r="C2270" s="8" t="s">
        <v>3776</v>
      </c>
      <c r="D2270" s="9" t="str">
        <f aca="false">A2270&amp;"|"&amp;B2270</f>
        <v>Pennsylvania|Delaware County</v>
      </c>
      <c r="E2270" s="10" t="n">
        <v>1315</v>
      </c>
      <c r="F2270" s="10" t="n">
        <v>2162</v>
      </c>
      <c r="G2270" s="10" t="n">
        <v>104</v>
      </c>
      <c r="H2270" s="10" t="n">
        <v>13</v>
      </c>
      <c r="I2270" s="10" t="n">
        <v>1002</v>
      </c>
      <c r="J2270" s="10" t="n">
        <v>88576</v>
      </c>
      <c r="K2270" s="11" t="n">
        <v>576195</v>
      </c>
      <c r="L2270" s="12" t="n">
        <f aca="false">IF(COUNT(F2270,G2270)=2,F2270+G2270,"")</f>
        <v>2266</v>
      </c>
      <c r="M2270" s="12" t="n">
        <f aca="false">IF(COUNT(E2270,H2270)=2,E2270+H2270,"")</f>
        <v>1328</v>
      </c>
    </row>
    <row r="2271" customFormat="false" ht="15" hidden="false" customHeight="false" outlineLevel="0" collapsed="false">
      <c r="A2271" s="7" t="s">
        <v>3740</v>
      </c>
      <c r="B2271" s="7" t="s">
        <v>1624</v>
      </c>
      <c r="C2271" s="8" t="s">
        <v>3777</v>
      </c>
      <c r="D2271" s="9" t="str">
        <f aca="false">A2271&amp;"|"&amp;B2271</f>
        <v>Pennsylvania|Elk County</v>
      </c>
      <c r="E2271" s="10" t="n">
        <v>720</v>
      </c>
      <c r="F2271" s="10" t="n">
        <v>1120</v>
      </c>
      <c r="G2271" s="10" t="n">
        <v>65</v>
      </c>
      <c r="H2271" s="10" t="n">
        <v>13</v>
      </c>
      <c r="I2271" s="10" t="n">
        <v>699</v>
      </c>
      <c r="J2271" s="10" t="n">
        <v>64103</v>
      </c>
      <c r="K2271" s="11" t="n">
        <v>30703</v>
      </c>
      <c r="L2271" s="12" t="n">
        <f aca="false">IF(COUNT(F2271,G2271)=2,F2271+G2271,"")</f>
        <v>1185</v>
      </c>
      <c r="M2271" s="12" t="n">
        <f aca="false">IF(COUNT(E2271,H2271)=2,E2271+H2271,"")</f>
        <v>733</v>
      </c>
    </row>
    <row r="2272" customFormat="false" ht="15" hidden="false" customHeight="false" outlineLevel="0" collapsed="false">
      <c r="A2272" s="7" t="s">
        <v>3740</v>
      </c>
      <c r="B2272" s="7" t="s">
        <v>3120</v>
      </c>
      <c r="C2272" s="8" t="s">
        <v>3778</v>
      </c>
      <c r="D2272" s="9" t="str">
        <f aca="false">A2272&amp;"|"&amp;B2272</f>
        <v>Pennsylvania|Erie County</v>
      </c>
      <c r="E2272" s="10" t="n">
        <v>876</v>
      </c>
      <c r="F2272" s="10" t="n">
        <v>1371</v>
      </c>
      <c r="G2272" s="10" t="n">
        <v>69</v>
      </c>
      <c r="H2272" s="10" t="n">
        <v>13</v>
      </c>
      <c r="I2272" s="10" t="n">
        <v>867</v>
      </c>
      <c r="J2272" s="10" t="n">
        <v>61476</v>
      </c>
      <c r="K2272" s="11" t="n">
        <v>269544</v>
      </c>
      <c r="L2272" s="12" t="n">
        <f aca="false">IF(COUNT(F2272,G2272)=2,F2272+G2272,"")</f>
        <v>1440</v>
      </c>
      <c r="M2272" s="12" t="n">
        <f aca="false">IF(COUNT(E2272,H2272)=2,E2272+H2272,"")</f>
        <v>889</v>
      </c>
    </row>
    <row r="2273" customFormat="false" ht="15" hidden="false" customHeight="false" outlineLevel="0" collapsed="false">
      <c r="A2273" s="7" t="s">
        <v>3740</v>
      </c>
      <c r="B2273" s="7" t="s">
        <v>111</v>
      </c>
      <c r="C2273" s="8" t="s">
        <v>3779</v>
      </c>
      <c r="D2273" s="9" t="str">
        <f aca="false">A2273&amp;"|"&amp;B2273</f>
        <v>Pennsylvania|Fayette County</v>
      </c>
      <c r="E2273" s="10" t="n">
        <v>771</v>
      </c>
      <c r="F2273" s="10" t="n">
        <v>1230</v>
      </c>
      <c r="G2273" s="10" t="n">
        <v>65</v>
      </c>
      <c r="H2273" s="10" t="n">
        <v>13</v>
      </c>
      <c r="I2273" s="10" t="n">
        <v>758</v>
      </c>
      <c r="J2273" s="10" t="n">
        <v>56093</v>
      </c>
      <c r="K2273" s="11" t="n">
        <v>126967</v>
      </c>
      <c r="L2273" s="12" t="n">
        <f aca="false">IF(COUNT(F2273,G2273)=2,F2273+G2273,"")</f>
        <v>1295</v>
      </c>
      <c r="M2273" s="12" t="n">
        <f aca="false">IF(COUNT(E2273,H2273)=2,E2273+H2273,"")</f>
        <v>784</v>
      </c>
    </row>
    <row r="2274" customFormat="false" ht="15" hidden="false" customHeight="false" outlineLevel="0" collapsed="false">
      <c r="A2274" s="7" t="s">
        <v>3740</v>
      </c>
      <c r="B2274" s="7" t="s">
        <v>3780</v>
      </c>
      <c r="C2274" s="8" t="s">
        <v>3781</v>
      </c>
      <c r="D2274" s="9" t="str">
        <f aca="false">A2274&amp;"|"&amp;B2274</f>
        <v>Pennsylvania|Forest County</v>
      </c>
      <c r="E2274" s="10" t="n">
        <v>808</v>
      </c>
      <c r="F2274" s="10" t="n">
        <v>1036</v>
      </c>
      <c r="G2274" s="10" t="n">
        <v>65</v>
      </c>
      <c r="H2274" s="10" t="n">
        <v>13</v>
      </c>
      <c r="I2274" s="10" t="n">
        <v>672</v>
      </c>
      <c r="J2274" s="10" t="n">
        <v>50061</v>
      </c>
      <c r="K2274" s="11" t="n">
        <v>6785</v>
      </c>
      <c r="L2274" s="12" t="n">
        <f aca="false">IF(COUNT(F2274,G2274)=2,F2274+G2274,"")</f>
        <v>1101</v>
      </c>
      <c r="M2274" s="12" t="n">
        <f aca="false">IF(COUNT(E2274,H2274)=2,E2274+H2274,"")</f>
        <v>821</v>
      </c>
    </row>
    <row r="2275" customFormat="false" ht="15" hidden="false" customHeight="false" outlineLevel="0" collapsed="false">
      <c r="A2275" s="7" t="s">
        <v>3740</v>
      </c>
      <c r="B2275" s="7" t="s">
        <v>113</v>
      </c>
      <c r="C2275" s="8" t="s">
        <v>3782</v>
      </c>
      <c r="D2275" s="9" t="str">
        <f aca="false">A2275&amp;"|"&amp;B2275</f>
        <v>Pennsylvania|Franklin County</v>
      </c>
      <c r="E2275" s="10" t="n">
        <v>1071</v>
      </c>
      <c r="F2275" s="10" t="n">
        <v>1613</v>
      </c>
      <c r="G2275" s="10" t="n">
        <v>85</v>
      </c>
      <c r="H2275" s="10" t="n">
        <v>13</v>
      </c>
      <c r="I2275" s="10" t="n">
        <v>715</v>
      </c>
      <c r="J2275" s="10" t="n">
        <v>74946</v>
      </c>
      <c r="K2275" s="11" t="n">
        <v>156626</v>
      </c>
      <c r="L2275" s="12" t="n">
        <f aca="false">IF(COUNT(F2275,G2275)=2,F2275+G2275,"")</f>
        <v>1698</v>
      </c>
      <c r="M2275" s="12" t="n">
        <f aca="false">IF(COUNT(E2275,H2275)=2,E2275+H2275,"")</f>
        <v>1084</v>
      </c>
    </row>
    <row r="2276" customFormat="false" ht="15" hidden="false" customHeight="false" outlineLevel="0" collapsed="false">
      <c r="A2276" s="7" t="s">
        <v>3740</v>
      </c>
      <c r="B2276" s="7" t="s">
        <v>325</v>
      </c>
      <c r="C2276" s="8" t="s">
        <v>3783</v>
      </c>
      <c r="D2276" s="9" t="str">
        <f aca="false">A2276&amp;"|"&amp;B2276</f>
        <v>Pennsylvania|Fulton County</v>
      </c>
      <c r="E2276" s="10" t="n">
        <v>781</v>
      </c>
      <c r="F2276" s="10" t="n">
        <v>1445</v>
      </c>
      <c r="G2276" s="10" t="n">
        <v>65</v>
      </c>
      <c r="H2276" s="10" t="n">
        <v>13</v>
      </c>
      <c r="I2276" s="10" t="n">
        <v>611</v>
      </c>
      <c r="J2276" s="10" t="n">
        <v>64798</v>
      </c>
      <c r="K2276" s="11" t="n">
        <v>14545</v>
      </c>
      <c r="L2276" s="12" t="n">
        <f aca="false">IF(COUNT(F2276,G2276)=2,F2276+G2276,"")</f>
        <v>1510</v>
      </c>
      <c r="M2276" s="12" t="n">
        <f aca="false">IF(COUNT(E2276,H2276)=2,E2276+H2276,"")</f>
        <v>794</v>
      </c>
    </row>
    <row r="2277" customFormat="false" ht="15" hidden="false" customHeight="false" outlineLevel="0" collapsed="false">
      <c r="A2277" s="7" t="s">
        <v>3740</v>
      </c>
      <c r="B2277" s="7" t="s">
        <v>117</v>
      </c>
      <c r="C2277" s="8" t="s">
        <v>3784</v>
      </c>
      <c r="D2277" s="9" t="str">
        <f aca="false">A2277&amp;"|"&amp;B2277</f>
        <v>Pennsylvania|Greene County</v>
      </c>
      <c r="E2277" s="10" t="n">
        <v>754</v>
      </c>
      <c r="F2277" s="10" t="n">
        <v>1218</v>
      </c>
      <c r="G2277" s="10" t="n">
        <v>65</v>
      </c>
      <c r="H2277" s="10" t="n">
        <v>13</v>
      </c>
      <c r="I2277" s="10" t="n">
        <v>780</v>
      </c>
      <c r="J2277" s="10" t="n">
        <v>66870</v>
      </c>
      <c r="K2277" s="11" t="n">
        <v>35265</v>
      </c>
      <c r="L2277" s="12" t="n">
        <f aca="false">IF(COUNT(F2277,G2277)=2,F2277+G2277,"")</f>
        <v>1283</v>
      </c>
      <c r="M2277" s="12" t="n">
        <f aca="false">IF(COUNT(E2277,H2277)=2,E2277+H2277,"")</f>
        <v>767</v>
      </c>
    </row>
    <row r="2278" customFormat="false" ht="15" hidden="false" customHeight="false" outlineLevel="0" collapsed="false">
      <c r="A2278" s="7" t="s">
        <v>3740</v>
      </c>
      <c r="B2278" s="7" t="s">
        <v>3785</v>
      </c>
      <c r="C2278" s="8" t="s">
        <v>3786</v>
      </c>
      <c r="D2278" s="9" t="str">
        <f aca="false">A2278&amp;"|"&amp;B2278</f>
        <v>Pennsylvania|Huntingdon County</v>
      </c>
      <c r="E2278" s="10" t="n">
        <v>795</v>
      </c>
      <c r="F2278" s="10" t="n">
        <v>1301</v>
      </c>
      <c r="G2278" s="10" t="n">
        <v>65</v>
      </c>
      <c r="H2278" s="10" t="n">
        <v>13</v>
      </c>
      <c r="I2278" s="10" t="n">
        <v>611</v>
      </c>
      <c r="J2278" s="10" t="n">
        <v>65429</v>
      </c>
      <c r="K2278" s="11" t="n">
        <v>43844</v>
      </c>
      <c r="L2278" s="12" t="n">
        <f aca="false">IF(COUNT(F2278,G2278)=2,F2278+G2278,"")</f>
        <v>1366</v>
      </c>
      <c r="M2278" s="12" t="n">
        <f aca="false">IF(COUNT(E2278,H2278)=2,E2278+H2278,"")</f>
        <v>808</v>
      </c>
    </row>
    <row r="2279" customFormat="false" ht="15" hidden="false" customHeight="false" outlineLevel="0" collapsed="false">
      <c r="A2279" s="7" t="s">
        <v>3740</v>
      </c>
      <c r="B2279" s="7" t="s">
        <v>3787</v>
      </c>
      <c r="C2279" s="8" t="s">
        <v>3788</v>
      </c>
      <c r="D2279" s="9" t="str">
        <f aca="false">A2279&amp;"|"&amp;B2279</f>
        <v>Pennsylvania|Indiana County</v>
      </c>
      <c r="E2279" s="10" t="n">
        <v>786</v>
      </c>
      <c r="F2279" s="10" t="n">
        <v>1240</v>
      </c>
      <c r="G2279" s="10" t="n">
        <v>65</v>
      </c>
      <c r="H2279" s="10" t="n">
        <v>13</v>
      </c>
      <c r="I2279" s="10" t="n">
        <v>883</v>
      </c>
      <c r="J2279" s="10" t="n">
        <v>58739</v>
      </c>
      <c r="K2279" s="11" t="n">
        <v>83213</v>
      </c>
      <c r="L2279" s="12" t="n">
        <f aca="false">IF(COUNT(F2279,G2279)=2,F2279+G2279,"")</f>
        <v>1305</v>
      </c>
      <c r="M2279" s="12" t="n">
        <f aca="false">IF(COUNT(E2279,H2279)=2,E2279+H2279,"")</f>
        <v>799</v>
      </c>
    </row>
    <row r="2280" customFormat="false" ht="15" hidden="false" customHeight="false" outlineLevel="0" collapsed="false">
      <c r="A2280" s="7" t="s">
        <v>3740</v>
      </c>
      <c r="B2280" s="7" t="s">
        <v>127</v>
      </c>
      <c r="C2280" s="8" t="s">
        <v>3789</v>
      </c>
      <c r="D2280" s="9" t="str">
        <f aca="false">A2280&amp;"|"&amp;B2280</f>
        <v>Pennsylvania|Jefferson County</v>
      </c>
      <c r="E2280" s="10" t="n">
        <v>746</v>
      </c>
      <c r="F2280" s="10" t="n">
        <v>1115</v>
      </c>
      <c r="G2280" s="10" t="n">
        <v>65</v>
      </c>
      <c r="H2280" s="10" t="n">
        <v>13</v>
      </c>
      <c r="I2280" s="10" t="n">
        <v>672</v>
      </c>
      <c r="J2280" s="10" t="n">
        <v>56898</v>
      </c>
      <c r="K2280" s="11" t="n">
        <v>44099</v>
      </c>
      <c r="L2280" s="12" t="n">
        <f aca="false">IF(COUNT(F2280,G2280)=2,F2280+G2280,"")</f>
        <v>1180</v>
      </c>
      <c r="M2280" s="12" t="n">
        <f aca="false">IF(COUNT(E2280,H2280)=2,E2280+H2280,"")</f>
        <v>759</v>
      </c>
    </row>
    <row r="2281" customFormat="false" ht="15" hidden="false" customHeight="false" outlineLevel="0" collapsed="false">
      <c r="A2281" s="7" t="s">
        <v>3740</v>
      </c>
      <c r="B2281" s="7" t="s">
        <v>3790</v>
      </c>
      <c r="C2281" s="8" t="s">
        <v>3791</v>
      </c>
      <c r="D2281" s="9" t="str">
        <f aca="false">A2281&amp;"|"&amp;B2281</f>
        <v>Pennsylvania|Juniata County</v>
      </c>
      <c r="E2281" s="10" t="n">
        <v>730</v>
      </c>
      <c r="F2281" s="10" t="n">
        <v>1358</v>
      </c>
      <c r="G2281" s="10" t="n">
        <v>65</v>
      </c>
      <c r="H2281" s="10" t="n">
        <v>13</v>
      </c>
      <c r="I2281" s="10" t="n">
        <v>953</v>
      </c>
      <c r="J2281" s="10" t="n">
        <v>63923</v>
      </c>
      <c r="K2281" s="11" t="n">
        <v>23419</v>
      </c>
      <c r="L2281" s="12" t="n">
        <f aca="false">IF(COUNT(F2281,G2281)=2,F2281+G2281,"")</f>
        <v>1423</v>
      </c>
      <c r="M2281" s="12" t="n">
        <f aca="false">IF(COUNT(E2281,H2281)=2,E2281+H2281,"")</f>
        <v>743</v>
      </c>
    </row>
    <row r="2282" customFormat="false" ht="15" hidden="false" customHeight="false" outlineLevel="0" collapsed="false">
      <c r="A2282" s="7" t="s">
        <v>3740</v>
      </c>
      <c r="B2282" s="7" t="s">
        <v>3792</v>
      </c>
      <c r="C2282" s="8" t="s">
        <v>3793</v>
      </c>
      <c r="D2282" s="9" t="str">
        <f aca="false">A2282&amp;"|"&amp;B2282</f>
        <v>Pennsylvania|Lackawanna County</v>
      </c>
      <c r="E2282" s="10" t="n">
        <v>973</v>
      </c>
      <c r="F2282" s="10" t="n">
        <v>1509</v>
      </c>
      <c r="G2282" s="10" t="n">
        <v>77</v>
      </c>
      <c r="H2282" s="10" t="n">
        <v>13</v>
      </c>
      <c r="I2282" s="10" t="n">
        <v>926</v>
      </c>
      <c r="J2282" s="10" t="n">
        <v>64691</v>
      </c>
      <c r="K2282" s="11" t="n">
        <v>215834</v>
      </c>
      <c r="L2282" s="12" t="n">
        <f aca="false">IF(COUNT(F2282,G2282)=2,F2282+G2282,"")</f>
        <v>1586</v>
      </c>
      <c r="M2282" s="12" t="n">
        <f aca="false">IF(COUNT(E2282,H2282)=2,E2282+H2282,"")</f>
        <v>986</v>
      </c>
    </row>
    <row r="2283" customFormat="false" ht="15" hidden="false" customHeight="false" outlineLevel="0" collapsed="false">
      <c r="A2283" s="7" t="s">
        <v>3740</v>
      </c>
      <c r="B2283" s="7" t="s">
        <v>2904</v>
      </c>
      <c r="C2283" s="8" t="s">
        <v>3794</v>
      </c>
      <c r="D2283" s="9" t="str">
        <f aca="false">A2283&amp;"|"&amp;B2283</f>
        <v>Pennsylvania|Lancaster County</v>
      </c>
      <c r="E2283" s="10" t="n">
        <v>1289</v>
      </c>
      <c r="F2283" s="10" t="n">
        <v>1773</v>
      </c>
      <c r="G2283" s="10" t="n">
        <v>102</v>
      </c>
      <c r="H2283" s="10" t="n">
        <v>13</v>
      </c>
      <c r="I2283" s="10" t="n">
        <v>1168</v>
      </c>
      <c r="J2283" s="10" t="n">
        <v>83703</v>
      </c>
      <c r="K2283" s="11" t="n">
        <v>555151</v>
      </c>
      <c r="L2283" s="12" t="n">
        <f aca="false">IF(COUNT(F2283,G2283)=2,F2283+G2283,"")</f>
        <v>1875</v>
      </c>
      <c r="M2283" s="12" t="n">
        <f aca="false">IF(COUNT(E2283,H2283)=2,E2283+H2283,"")</f>
        <v>1302</v>
      </c>
    </row>
    <row r="2284" customFormat="false" ht="15" hidden="false" customHeight="false" outlineLevel="0" collapsed="false">
      <c r="A2284" s="7" t="s">
        <v>3740</v>
      </c>
      <c r="B2284" s="7" t="s">
        <v>133</v>
      </c>
      <c r="C2284" s="8" t="s">
        <v>3795</v>
      </c>
      <c r="D2284" s="9" t="str">
        <f aca="false">A2284&amp;"|"&amp;B2284</f>
        <v>Pennsylvania|Lawrence County</v>
      </c>
      <c r="E2284" s="10" t="n">
        <v>778</v>
      </c>
      <c r="F2284" s="10" t="n">
        <v>1245</v>
      </c>
      <c r="G2284" s="10" t="n">
        <v>65</v>
      </c>
      <c r="H2284" s="10" t="n">
        <v>13</v>
      </c>
      <c r="I2284" s="10" t="n">
        <v>867</v>
      </c>
      <c r="J2284" s="10" t="n">
        <v>60779</v>
      </c>
      <c r="K2284" s="11" t="n">
        <v>85423</v>
      </c>
      <c r="L2284" s="12" t="n">
        <f aca="false">IF(COUNT(F2284,G2284)=2,F2284+G2284,"")</f>
        <v>1310</v>
      </c>
      <c r="M2284" s="12" t="n">
        <f aca="false">IF(COUNT(E2284,H2284)=2,E2284+H2284,"")</f>
        <v>791</v>
      </c>
    </row>
    <row r="2285" customFormat="false" ht="15" hidden="false" customHeight="false" outlineLevel="0" collapsed="false">
      <c r="A2285" s="7" t="s">
        <v>3740</v>
      </c>
      <c r="B2285" s="7" t="s">
        <v>3796</v>
      </c>
      <c r="C2285" s="8" t="s">
        <v>3797</v>
      </c>
      <c r="D2285" s="9" t="str">
        <f aca="false">A2285&amp;"|"&amp;B2285</f>
        <v>Pennsylvania|Lebanon County</v>
      </c>
      <c r="E2285" s="10" t="n">
        <v>1087</v>
      </c>
      <c r="F2285" s="10" t="n">
        <v>1575</v>
      </c>
      <c r="G2285" s="10" t="n">
        <v>86</v>
      </c>
      <c r="H2285" s="10" t="n">
        <v>13</v>
      </c>
      <c r="I2285" s="10" t="n">
        <v>810</v>
      </c>
      <c r="J2285" s="10" t="n">
        <v>76350</v>
      </c>
      <c r="K2285" s="11" t="n">
        <v>143592</v>
      </c>
      <c r="L2285" s="12" t="n">
        <f aca="false">IF(COUNT(F2285,G2285)=2,F2285+G2285,"")</f>
        <v>1661</v>
      </c>
      <c r="M2285" s="12" t="n">
        <f aca="false">IF(COUNT(E2285,H2285)=2,E2285+H2285,"")</f>
        <v>1100</v>
      </c>
    </row>
    <row r="2286" customFormat="false" ht="15" hidden="false" customHeight="false" outlineLevel="0" collapsed="false">
      <c r="A2286" s="7" t="s">
        <v>3740</v>
      </c>
      <c r="B2286" s="7" t="s">
        <v>3798</v>
      </c>
      <c r="C2286" s="8" t="s">
        <v>3799</v>
      </c>
      <c r="D2286" s="9" t="str">
        <f aca="false">A2286&amp;"|"&amp;B2286</f>
        <v>Pennsylvania|Lehigh County</v>
      </c>
      <c r="E2286" s="10" t="n">
        <v>1326</v>
      </c>
      <c r="F2286" s="10" t="n">
        <v>1842</v>
      </c>
      <c r="G2286" s="10" t="n">
        <v>105</v>
      </c>
      <c r="H2286" s="10" t="n">
        <v>13</v>
      </c>
      <c r="I2286" s="10" t="n">
        <v>823</v>
      </c>
      <c r="J2286" s="10" t="n">
        <v>77493</v>
      </c>
      <c r="K2286" s="11" t="n">
        <v>375408</v>
      </c>
      <c r="L2286" s="12" t="n">
        <f aca="false">IF(COUNT(F2286,G2286)=2,F2286+G2286,"")</f>
        <v>1947</v>
      </c>
      <c r="M2286" s="12" t="n">
        <f aca="false">IF(COUNT(E2286,H2286)=2,E2286+H2286,"")</f>
        <v>1339</v>
      </c>
    </row>
    <row r="2287" customFormat="false" ht="15" hidden="false" customHeight="false" outlineLevel="0" collapsed="false">
      <c r="A2287" s="7" t="s">
        <v>3740</v>
      </c>
      <c r="B2287" s="7" t="s">
        <v>3800</v>
      </c>
      <c r="C2287" s="8" t="s">
        <v>3801</v>
      </c>
      <c r="D2287" s="9" t="str">
        <f aca="false">A2287&amp;"|"&amp;B2287</f>
        <v>Pennsylvania|Luzerne County</v>
      </c>
      <c r="E2287" s="10" t="n">
        <v>958</v>
      </c>
      <c r="F2287" s="10" t="n">
        <v>1407</v>
      </c>
      <c r="G2287" s="10" t="n">
        <v>76</v>
      </c>
      <c r="H2287" s="10" t="n">
        <v>13</v>
      </c>
      <c r="I2287" s="10" t="n">
        <v>845</v>
      </c>
      <c r="J2287" s="10" t="n">
        <v>62321</v>
      </c>
      <c r="K2287" s="11" t="n">
        <v>325978</v>
      </c>
      <c r="L2287" s="12" t="n">
        <f aca="false">IF(COUNT(F2287,G2287)=2,F2287+G2287,"")</f>
        <v>1483</v>
      </c>
      <c r="M2287" s="12" t="n">
        <f aca="false">IF(COUNT(E2287,H2287)=2,E2287+H2287,"")</f>
        <v>971</v>
      </c>
    </row>
    <row r="2288" customFormat="false" ht="15" hidden="false" customHeight="false" outlineLevel="0" collapsed="false">
      <c r="A2288" s="7" t="s">
        <v>3740</v>
      </c>
      <c r="B2288" s="7" t="s">
        <v>3802</v>
      </c>
      <c r="C2288" s="8" t="s">
        <v>3803</v>
      </c>
      <c r="D2288" s="9" t="str">
        <f aca="false">A2288&amp;"|"&amp;B2288</f>
        <v>Pennsylvania|Lycoming County</v>
      </c>
      <c r="E2288" s="10" t="n">
        <v>887</v>
      </c>
      <c r="F2288" s="10" t="n">
        <v>1474</v>
      </c>
      <c r="G2288" s="10" t="n">
        <v>70</v>
      </c>
      <c r="H2288" s="10" t="n">
        <v>13</v>
      </c>
      <c r="I2288" s="10" t="n">
        <v>702</v>
      </c>
      <c r="J2288" s="10" t="n">
        <v>64412</v>
      </c>
      <c r="K2288" s="11" t="n">
        <v>113570</v>
      </c>
      <c r="L2288" s="12" t="n">
        <f aca="false">IF(COUNT(F2288,G2288)=2,F2288+G2288,"")</f>
        <v>1544</v>
      </c>
      <c r="M2288" s="12" t="n">
        <f aca="false">IF(COUNT(E2288,H2288)=2,E2288+H2288,"")</f>
        <v>900</v>
      </c>
    </row>
    <row r="2289" customFormat="false" ht="15" hidden="false" customHeight="false" outlineLevel="0" collapsed="false">
      <c r="A2289" s="7" t="s">
        <v>3740</v>
      </c>
      <c r="B2289" s="7" t="s">
        <v>3804</v>
      </c>
      <c r="C2289" s="8" t="s">
        <v>3805</v>
      </c>
      <c r="D2289" s="9" t="str">
        <f aca="false">A2289&amp;"|"&amp;B2289</f>
        <v>Pennsylvania|McKean County</v>
      </c>
      <c r="E2289" s="10" t="n">
        <v>769</v>
      </c>
      <c r="F2289" s="10" t="n">
        <v>1072</v>
      </c>
      <c r="G2289" s="10" t="n">
        <v>65</v>
      </c>
      <c r="H2289" s="10" t="n">
        <v>13</v>
      </c>
      <c r="I2289" s="10" t="n">
        <v>699</v>
      </c>
      <c r="J2289" s="10" t="n">
        <v>61705</v>
      </c>
      <c r="K2289" s="11" t="n">
        <v>40149</v>
      </c>
      <c r="L2289" s="12" t="n">
        <f aca="false">IF(COUNT(F2289,G2289)=2,F2289+G2289,"")</f>
        <v>1137</v>
      </c>
      <c r="M2289" s="12" t="n">
        <f aca="false">IF(COUNT(E2289,H2289)=2,E2289+H2289,"")</f>
        <v>782</v>
      </c>
    </row>
    <row r="2290" customFormat="false" ht="15" hidden="false" customHeight="false" outlineLevel="0" collapsed="false">
      <c r="A2290" s="7" t="s">
        <v>3740</v>
      </c>
      <c r="B2290" s="7" t="s">
        <v>1252</v>
      </c>
      <c r="C2290" s="8" t="s">
        <v>3806</v>
      </c>
      <c r="D2290" s="9" t="str">
        <f aca="false">A2290&amp;"|"&amp;B2290</f>
        <v>Pennsylvania|Mercer County</v>
      </c>
      <c r="E2290" s="10" t="n">
        <v>808</v>
      </c>
      <c r="F2290" s="10" t="n">
        <v>1216</v>
      </c>
      <c r="G2290" s="10" t="n">
        <v>65</v>
      </c>
      <c r="H2290" s="10" t="n">
        <v>13</v>
      </c>
      <c r="I2290" s="10" t="n">
        <v>1083</v>
      </c>
      <c r="J2290" s="10" t="n">
        <v>60614</v>
      </c>
      <c r="K2290" s="11" t="n">
        <v>109852</v>
      </c>
      <c r="L2290" s="12" t="n">
        <f aca="false">IF(COUNT(F2290,G2290)=2,F2290+G2290,"")</f>
        <v>1281</v>
      </c>
      <c r="M2290" s="12" t="n">
        <f aca="false">IF(COUNT(E2290,H2290)=2,E2290+H2290,"")</f>
        <v>821</v>
      </c>
    </row>
    <row r="2291" customFormat="false" ht="15" hidden="false" customHeight="false" outlineLevel="0" collapsed="false">
      <c r="A2291" s="7" t="s">
        <v>3740</v>
      </c>
      <c r="B2291" s="7" t="s">
        <v>3807</v>
      </c>
      <c r="C2291" s="8" t="s">
        <v>3808</v>
      </c>
      <c r="D2291" s="9" t="str">
        <f aca="false">A2291&amp;"|"&amp;B2291</f>
        <v>Pennsylvania|Mifflin County</v>
      </c>
      <c r="E2291" s="10" t="n">
        <v>792</v>
      </c>
      <c r="F2291" s="10" t="n">
        <v>1185</v>
      </c>
      <c r="G2291" s="10" t="n">
        <v>65</v>
      </c>
      <c r="H2291" s="10" t="n">
        <v>13</v>
      </c>
      <c r="I2291" s="10" t="n">
        <v>840</v>
      </c>
      <c r="J2291" s="10" t="n">
        <v>61415</v>
      </c>
      <c r="K2291" s="11" t="n">
        <v>46074</v>
      </c>
      <c r="L2291" s="12" t="n">
        <f aca="false">IF(COUNT(F2291,G2291)=2,F2291+G2291,"")</f>
        <v>1250</v>
      </c>
      <c r="M2291" s="12" t="n">
        <f aca="false">IF(COUNT(E2291,H2291)=2,E2291+H2291,"")</f>
        <v>805</v>
      </c>
    </row>
    <row r="2292" customFormat="false" ht="15" hidden="false" customHeight="false" outlineLevel="0" collapsed="false">
      <c r="A2292" s="7" t="s">
        <v>3740</v>
      </c>
      <c r="B2292" s="7" t="s">
        <v>153</v>
      </c>
      <c r="C2292" s="8" t="s">
        <v>3809</v>
      </c>
      <c r="D2292" s="9" t="str">
        <f aca="false">A2292&amp;"|"&amp;B2292</f>
        <v>Pennsylvania|Monroe County</v>
      </c>
      <c r="E2292" s="10" t="n">
        <v>1347</v>
      </c>
      <c r="F2292" s="10" t="n">
        <v>1831</v>
      </c>
      <c r="G2292" s="10" t="n">
        <v>107</v>
      </c>
      <c r="H2292" s="10" t="n">
        <v>13</v>
      </c>
      <c r="I2292" s="10" t="n">
        <v>780</v>
      </c>
      <c r="J2292" s="10" t="n">
        <v>82374</v>
      </c>
      <c r="K2292" s="11" t="n">
        <v>167784</v>
      </c>
      <c r="L2292" s="12" t="n">
        <f aca="false">IF(COUNT(F2292,G2292)=2,F2292+G2292,"")</f>
        <v>1938</v>
      </c>
      <c r="M2292" s="12" t="n">
        <f aca="false">IF(COUNT(E2292,H2292)=2,E2292+H2292,"")</f>
        <v>1360</v>
      </c>
    </row>
    <row r="2293" customFormat="false" ht="15" hidden="false" customHeight="false" outlineLevel="0" collapsed="false">
      <c r="A2293" s="7" t="s">
        <v>3740</v>
      </c>
      <c r="B2293" s="7" t="s">
        <v>155</v>
      </c>
      <c r="C2293" s="8" t="s">
        <v>3810</v>
      </c>
      <c r="D2293" s="9" t="str">
        <f aca="false">A2293&amp;"|"&amp;B2293</f>
        <v>Pennsylvania|Montgomery County</v>
      </c>
      <c r="E2293" s="10" t="n">
        <v>1612</v>
      </c>
      <c r="F2293" s="10" t="n">
        <v>2402</v>
      </c>
      <c r="G2293" s="10" t="n">
        <v>128</v>
      </c>
      <c r="H2293" s="10" t="n">
        <v>13</v>
      </c>
      <c r="I2293" s="10" t="n">
        <v>1296</v>
      </c>
      <c r="J2293" s="10" t="n">
        <v>111521</v>
      </c>
      <c r="K2293" s="11" t="n">
        <v>861225</v>
      </c>
      <c r="L2293" s="12" t="n">
        <f aca="false">IF(COUNT(F2293,G2293)=2,F2293+G2293,"")</f>
        <v>2530</v>
      </c>
      <c r="M2293" s="12" t="n">
        <f aca="false">IF(COUNT(E2293,H2293)=2,E2293+H2293,"")</f>
        <v>1625</v>
      </c>
    </row>
    <row r="2294" customFormat="false" ht="15" hidden="false" customHeight="false" outlineLevel="0" collapsed="false">
      <c r="A2294" s="7" t="s">
        <v>3740</v>
      </c>
      <c r="B2294" s="7" t="s">
        <v>3811</v>
      </c>
      <c r="C2294" s="8" t="s">
        <v>3812</v>
      </c>
      <c r="D2294" s="9" t="str">
        <f aca="false">A2294&amp;"|"&amp;B2294</f>
        <v>Pennsylvania|Montour County</v>
      </c>
      <c r="E2294" s="10" t="n">
        <v>1057</v>
      </c>
      <c r="F2294" s="10" t="n">
        <v>1664</v>
      </c>
      <c r="G2294" s="10" t="n">
        <v>84</v>
      </c>
      <c r="H2294" s="10" t="n">
        <v>13</v>
      </c>
      <c r="I2294" s="10" t="n">
        <v>666</v>
      </c>
      <c r="J2294" s="10" t="n">
        <v>72926</v>
      </c>
      <c r="K2294" s="11" t="n">
        <v>18079</v>
      </c>
      <c r="L2294" s="12" t="n">
        <f aca="false">IF(COUNT(F2294,G2294)=2,F2294+G2294,"")</f>
        <v>1748</v>
      </c>
      <c r="M2294" s="12" t="n">
        <f aca="false">IF(COUNT(E2294,H2294)=2,E2294+H2294,"")</f>
        <v>1070</v>
      </c>
    </row>
    <row r="2295" customFormat="false" ht="15" hidden="false" customHeight="false" outlineLevel="0" collapsed="false">
      <c r="A2295" s="7" t="s">
        <v>3740</v>
      </c>
      <c r="B2295" s="7" t="s">
        <v>3300</v>
      </c>
      <c r="C2295" s="8" t="s">
        <v>3813</v>
      </c>
      <c r="D2295" s="9" t="str">
        <f aca="false">A2295&amp;"|"&amp;B2295</f>
        <v>Pennsylvania|Northampton County</v>
      </c>
      <c r="E2295" s="10" t="n">
        <v>1335</v>
      </c>
      <c r="F2295" s="10" t="n">
        <v>1930</v>
      </c>
      <c r="G2295" s="10" t="n">
        <v>106</v>
      </c>
      <c r="H2295" s="10" t="n">
        <v>13</v>
      </c>
      <c r="I2295" s="10" t="n">
        <v>884</v>
      </c>
      <c r="J2295" s="10" t="n">
        <v>86687</v>
      </c>
      <c r="K2295" s="11" t="n">
        <v>315927</v>
      </c>
      <c r="L2295" s="12" t="n">
        <f aca="false">IF(COUNT(F2295,G2295)=2,F2295+G2295,"")</f>
        <v>2036</v>
      </c>
      <c r="M2295" s="12" t="n">
        <f aca="false">IF(COUNT(E2295,H2295)=2,E2295+H2295,"")</f>
        <v>1348</v>
      </c>
    </row>
    <row r="2296" customFormat="false" ht="15" hidden="false" customHeight="false" outlineLevel="0" collapsed="false">
      <c r="A2296" s="7" t="s">
        <v>3740</v>
      </c>
      <c r="B2296" s="7" t="s">
        <v>3814</v>
      </c>
      <c r="C2296" s="8" t="s">
        <v>3815</v>
      </c>
      <c r="D2296" s="9" t="str">
        <f aca="false">A2296&amp;"|"&amp;B2296</f>
        <v>Pennsylvania|Northumberland County</v>
      </c>
      <c r="E2296" s="10" t="n">
        <v>777</v>
      </c>
      <c r="F2296" s="10" t="n">
        <v>1256</v>
      </c>
      <c r="G2296" s="10" t="n">
        <v>65</v>
      </c>
      <c r="H2296" s="10" t="n">
        <v>13</v>
      </c>
      <c r="I2296" s="10" t="n">
        <v>623</v>
      </c>
      <c r="J2296" s="10" t="n">
        <v>57948</v>
      </c>
      <c r="K2296" s="11" t="n">
        <v>90925</v>
      </c>
      <c r="L2296" s="12" t="n">
        <f aca="false">IF(COUNT(F2296,G2296)=2,F2296+G2296,"")</f>
        <v>1321</v>
      </c>
      <c r="M2296" s="12" t="n">
        <f aca="false">IF(COUNT(E2296,H2296)=2,E2296+H2296,"")</f>
        <v>790</v>
      </c>
    </row>
    <row r="2297" customFormat="false" ht="15" hidden="false" customHeight="false" outlineLevel="0" collapsed="false">
      <c r="A2297" s="7" t="s">
        <v>3740</v>
      </c>
      <c r="B2297" s="7" t="s">
        <v>159</v>
      </c>
      <c r="C2297" s="8" t="s">
        <v>3816</v>
      </c>
      <c r="D2297" s="9" t="str">
        <f aca="false">A2297&amp;"|"&amp;B2297</f>
        <v>Pennsylvania|Perry County</v>
      </c>
      <c r="E2297" s="10" t="n">
        <v>838</v>
      </c>
      <c r="F2297" s="10" t="n">
        <v>1594</v>
      </c>
      <c r="G2297" s="10" t="n">
        <v>66</v>
      </c>
      <c r="H2297" s="10" t="n">
        <v>13</v>
      </c>
      <c r="I2297" s="10" t="n">
        <v>966</v>
      </c>
      <c r="J2297" s="10" t="n">
        <v>78824</v>
      </c>
      <c r="K2297" s="11" t="n">
        <v>45988</v>
      </c>
      <c r="L2297" s="12" t="n">
        <f aca="false">IF(COUNT(F2297,G2297)=2,F2297+G2297,"")</f>
        <v>1660</v>
      </c>
      <c r="M2297" s="12" t="n">
        <f aca="false">IF(COUNT(E2297,H2297)=2,E2297+H2297,"")</f>
        <v>851</v>
      </c>
    </row>
    <row r="2298" customFormat="false" ht="15" hidden="false" customHeight="false" outlineLevel="0" collapsed="false">
      <c r="A2298" s="7" t="s">
        <v>3740</v>
      </c>
      <c r="B2298" s="7" t="s">
        <v>3817</v>
      </c>
      <c r="C2298" s="8" t="s">
        <v>3818</v>
      </c>
      <c r="D2298" s="9" t="str">
        <f aca="false">A2298&amp;"|"&amp;B2298</f>
        <v>Pennsylvania|Philadelphia County</v>
      </c>
      <c r="E2298" s="10" t="n">
        <v>1323</v>
      </c>
      <c r="F2298" s="10" t="n">
        <v>1579</v>
      </c>
      <c r="G2298" s="10" t="n">
        <v>105</v>
      </c>
      <c r="H2298" s="10" t="n">
        <v>13</v>
      </c>
      <c r="I2298" s="10" t="n">
        <v>1018</v>
      </c>
      <c r="J2298" s="10" t="n">
        <v>60698</v>
      </c>
      <c r="K2298" s="11" t="n">
        <v>1582432</v>
      </c>
      <c r="L2298" s="12" t="n">
        <f aca="false">IF(COUNT(F2298,G2298)=2,F2298+G2298,"")</f>
        <v>1684</v>
      </c>
      <c r="M2298" s="12" t="n">
        <f aca="false">IF(COUNT(E2298,H2298)=2,E2298+H2298,"")</f>
        <v>1336</v>
      </c>
    </row>
    <row r="2299" customFormat="false" ht="15" hidden="false" customHeight="false" outlineLevel="0" collapsed="false">
      <c r="A2299" s="7" t="s">
        <v>3740</v>
      </c>
      <c r="B2299" s="7" t="s">
        <v>163</v>
      </c>
      <c r="C2299" s="8" t="s">
        <v>3819</v>
      </c>
      <c r="D2299" s="9" t="str">
        <f aca="false">A2299&amp;"|"&amp;B2299</f>
        <v>Pennsylvania|Pike County</v>
      </c>
      <c r="E2299" s="10" t="n">
        <v>1383</v>
      </c>
      <c r="F2299" s="10" t="n">
        <v>1714</v>
      </c>
      <c r="G2299" s="10" t="n">
        <v>110</v>
      </c>
      <c r="H2299" s="10" t="n">
        <v>13</v>
      </c>
      <c r="I2299" s="10" t="n">
        <v>797</v>
      </c>
      <c r="J2299" s="10" t="n">
        <v>79318</v>
      </c>
      <c r="K2299" s="11" t="n">
        <v>59691</v>
      </c>
      <c r="L2299" s="12" t="n">
        <f aca="false">IF(COUNT(F2299,G2299)=2,F2299+G2299,"")</f>
        <v>1824</v>
      </c>
      <c r="M2299" s="12" t="n">
        <f aca="false">IF(COUNT(E2299,H2299)=2,E2299+H2299,"")</f>
        <v>1396</v>
      </c>
    </row>
    <row r="2300" customFormat="false" ht="15" hidden="false" customHeight="false" outlineLevel="0" collapsed="false">
      <c r="A2300" s="7" t="s">
        <v>3740</v>
      </c>
      <c r="B2300" s="7" t="s">
        <v>3820</v>
      </c>
      <c r="C2300" s="8" t="s">
        <v>3821</v>
      </c>
      <c r="D2300" s="9" t="str">
        <f aca="false">A2300&amp;"|"&amp;B2300</f>
        <v>Pennsylvania|Potter County</v>
      </c>
      <c r="E2300" s="10" t="n">
        <v>767</v>
      </c>
      <c r="F2300" s="10" t="n">
        <v>1237</v>
      </c>
      <c r="G2300" s="10" t="n">
        <v>65</v>
      </c>
      <c r="H2300" s="10" t="n">
        <v>13</v>
      </c>
      <c r="I2300" s="10" t="n">
        <v>702</v>
      </c>
      <c r="J2300" s="10" t="n">
        <v>59840</v>
      </c>
      <c r="K2300" s="11" t="n">
        <v>16276</v>
      </c>
      <c r="L2300" s="12" t="n">
        <f aca="false">IF(COUNT(F2300,G2300)=2,F2300+G2300,"")</f>
        <v>1302</v>
      </c>
      <c r="M2300" s="12" t="n">
        <f aca="false">IF(COUNT(E2300,H2300)=2,E2300+H2300,"")</f>
        <v>780</v>
      </c>
    </row>
    <row r="2301" customFormat="false" ht="15" hidden="false" customHeight="false" outlineLevel="0" collapsed="false">
      <c r="A2301" s="7" t="s">
        <v>3740</v>
      </c>
      <c r="B2301" s="7" t="s">
        <v>3822</v>
      </c>
      <c r="C2301" s="8" t="s">
        <v>3823</v>
      </c>
      <c r="D2301" s="9" t="str">
        <f aca="false">A2301&amp;"|"&amp;B2301</f>
        <v>Pennsylvania|Schuylkill County</v>
      </c>
      <c r="E2301" s="10" t="n">
        <v>842</v>
      </c>
      <c r="F2301" s="10" t="n">
        <v>1331</v>
      </c>
      <c r="G2301" s="10" t="n">
        <v>67</v>
      </c>
      <c r="H2301" s="10" t="n">
        <v>13</v>
      </c>
      <c r="I2301" s="10" t="n">
        <v>618</v>
      </c>
      <c r="J2301" s="10" t="n">
        <v>66901</v>
      </c>
      <c r="K2301" s="11" t="n">
        <v>143259</v>
      </c>
      <c r="L2301" s="12" t="n">
        <f aca="false">IF(COUNT(F2301,G2301)=2,F2301+G2301,"")</f>
        <v>1398</v>
      </c>
      <c r="M2301" s="12" t="n">
        <f aca="false">IF(COUNT(E2301,H2301)=2,E2301+H2301,"")</f>
        <v>855</v>
      </c>
    </row>
    <row r="2302" customFormat="false" ht="15" hidden="false" customHeight="false" outlineLevel="0" collapsed="false">
      <c r="A2302" s="7" t="s">
        <v>3740</v>
      </c>
      <c r="B2302" s="7" t="s">
        <v>3824</v>
      </c>
      <c r="C2302" s="8" t="s">
        <v>3825</v>
      </c>
      <c r="D2302" s="9" t="str">
        <f aca="false">A2302&amp;"|"&amp;B2302</f>
        <v>Pennsylvania|Snyder County</v>
      </c>
      <c r="E2302" s="10" t="n">
        <v>890</v>
      </c>
      <c r="F2302" s="10" t="n">
        <v>1366</v>
      </c>
      <c r="G2302" s="10" t="n">
        <v>71</v>
      </c>
      <c r="H2302" s="10" t="n">
        <v>13</v>
      </c>
      <c r="I2302" s="10" t="n">
        <v>666</v>
      </c>
      <c r="J2302" s="10" t="n">
        <v>68435</v>
      </c>
      <c r="K2302" s="11" t="n">
        <v>39711</v>
      </c>
      <c r="L2302" s="12" t="n">
        <f aca="false">IF(COUNT(F2302,G2302)=2,F2302+G2302,"")</f>
        <v>1437</v>
      </c>
      <c r="M2302" s="12" t="n">
        <f aca="false">IF(COUNT(E2302,H2302)=2,E2302+H2302,"")</f>
        <v>903</v>
      </c>
    </row>
    <row r="2303" customFormat="false" ht="15" hidden="false" customHeight="false" outlineLevel="0" collapsed="false">
      <c r="A2303" s="7" t="s">
        <v>3740</v>
      </c>
      <c r="B2303" s="7" t="s">
        <v>2085</v>
      </c>
      <c r="C2303" s="8" t="s">
        <v>3826</v>
      </c>
      <c r="D2303" s="9" t="str">
        <f aca="false">A2303&amp;"|"&amp;B2303</f>
        <v>Pennsylvania|Somerset County</v>
      </c>
      <c r="E2303" s="10" t="n">
        <v>749</v>
      </c>
      <c r="F2303" s="10" t="n">
        <v>1217</v>
      </c>
      <c r="G2303" s="10" t="n">
        <v>65</v>
      </c>
      <c r="H2303" s="10" t="n">
        <v>13</v>
      </c>
      <c r="I2303" s="10" t="n">
        <v>535</v>
      </c>
      <c r="J2303" s="10" t="n">
        <v>59378</v>
      </c>
      <c r="K2303" s="11" t="n">
        <v>73255</v>
      </c>
      <c r="L2303" s="12" t="n">
        <f aca="false">IF(COUNT(F2303,G2303)=2,F2303+G2303,"")</f>
        <v>1282</v>
      </c>
      <c r="M2303" s="12" t="n">
        <f aca="false">IF(COUNT(E2303,H2303)=2,E2303+H2303,"")</f>
        <v>762</v>
      </c>
    </row>
    <row r="2304" customFormat="false" ht="15" hidden="false" customHeight="false" outlineLevel="0" collapsed="false">
      <c r="A2304" s="7" t="s">
        <v>3740</v>
      </c>
      <c r="B2304" s="7" t="s">
        <v>1416</v>
      </c>
      <c r="C2304" s="8" t="s">
        <v>3827</v>
      </c>
      <c r="D2304" s="9" t="str">
        <f aca="false">A2304&amp;"|"&amp;B2304</f>
        <v>Pennsylvania|Sullivan County</v>
      </c>
      <c r="E2304" s="10" t="n">
        <v>781</v>
      </c>
      <c r="F2304" s="10" t="n">
        <v>1368</v>
      </c>
      <c r="G2304" s="10" t="n">
        <v>65</v>
      </c>
      <c r="H2304" s="10" t="n">
        <v>13</v>
      </c>
      <c r="I2304" s="10" t="n">
        <v>936</v>
      </c>
      <c r="J2304" s="10" t="n">
        <v>64758</v>
      </c>
      <c r="K2304" s="11" t="n">
        <v>5849</v>
      </c>
      <c r="L2304" s="12" t="n">
        <f aca="false">IF(COUNT(F2304,G2304)=2,F2304+G2304,"")</f>
        <v>1433</v>
      </c>
      <c r="M2304" s="12" t="n">
        <f aca="false">IF(COUNT(E2304,H2304)=2,E2304+H2304,"")</f>
        <v>794</v>
      </c>
    </row>
    <row r="2305" customFormat="false" ht="15" hidden="false" customHeight="false" outlineLevel="0" collapsed="false">
      <c r="A2305" s="7" t="s">
        <v>3740</v>
      </c>
      <c r="B2305" s="7" t="s">
        <v>3828</v>
      </c>
      <c r="C2305" s="8" t="s">
        <v>3829</v>
      </c>
      <c r="D2305" s="9" t="str">
        <f aca="false">A2305&amp;"|"&amp;B2305</f>
        <v>Pennsylvania|Susquehanna County</v>
      </c>
      <c r="E2305" s="10" t="n">
        <v>913</v>
      </c>
      <c r="F2305" s="10" t="n">
        <v>1450</v>
      </c>
      <c r="G2305" s="10" t="n">
        <v>72</v>
      </c>
      <c r="H2305" s="10" t="n">
        <v>13</v>
      </c>
      <c r="I2305" s="10" t="n">
        <v>888</v>
      </c>
      <c r="J2305" s="10" t="n">
        <v>66930</v>
      </c>
      <c r="K2305" s="11" t="n">
        <v>38349</v>
      </c>
      <c r="L2305" s="12" t="n">
        <f aca="false">IF(COUNT(F2305,G2305)=2,F2305+G2305,"")</f>
        <v>1522</v>
      </c>
      <c r="M2305" s="12" t="n">
        <f aca="false">IF(COUNT(E2305,H2305)=2,E2305+H2305,"")</f>
        <v>926</v>
      </c>
    </row>
    <row r="2306" customFormat="false" ht="15" hidden="false" customHeight="false" outlineLevel="0" collapsed="false">
      <c r="A2306" s="7" t="s">
        <v>3740</v>
      </c>
      <c r="B2306" s="7" t="s">
        <v>3177</v>
      </c>
      <c r="C2306" s="8" t="s">
        <v>3830</v>
      </c>
      <c r="D2306" s="9" t="str">
        <f aca="false">A2306&amp;"|"&amp;B2306</f>
        <v>Pennsylvania|Tioga County</v>
      </c>
      <c r="E2306" s="10" t="n">
        <v>850</v>
      </c>
      <c r="F2306" s="10" t="n">
        <v>1378</v>
      </c>
      <c r="G2306" s="10" t="n">
        <v>67</v>
      </c>
      <c r="H2306" s="10" t="n">
        <v>13</v>
      </c>
      <c r="I2306" s="10" t="n">
        <v>706</v>
      </c>
      <c r="J2306" s="10" t="n">
        <v>62932</v>
      </c>
      <c r="K2306" s="11" t="n">
        <v>41078</v>
      </c>
      <c r="L2306" s="12" t="n">
        <f aca="false">IF(COUNT(F2306,G2306)=2,F2306+G2306,"")</f>
        <v>1445</v>
      </c>
      <c r="M2306" s="12" t="n">
        <f aca="false">IF(COUNT(E2306,H2306)=2,E2306+H2306,"")</f>
        <v>863</v>
      </c>
    </row>
    <row r="2307" customFormat="false" ht="15" hidden="false" customHeight="false" outlineLevel="0" collapsed="false">
      <c r="A2307" s="7" t="s">
        <v>3740</v>
      </c>
      <c r="B2307" s="7" t="s">
        <v>403</v>
      </c>
      <c r="C2307" s="8" t="s">
        <v>3831</v>
      </c>
      <c r="D2307" s="9" t="str">
        <f aca="false">A2307&amp;"|"&amp;B2307</f>
        <v>Pennsylvania|Union County</v>
      </c>
      <c r="E2307" s="10" t="n">
        <v>944</v>
      </c>
      <c r="F2307" s="10" t="n">
        <v>1577</v>
      </c>
      <c r="G2307" s="10" t="n">
        <v>75</v>
      </c>
      <c r="H2307" s="10" t="n">
        <v>13</v>
      </c>
      <c r="I2307" s="10" t="n">
        <v>666</v>
      </c>
      <c r="J2307" s="10" t="n">
        <v>72894</v>
      </c>
      <c r="K2307" s="11" t="n">
        <v>42570</v>
      </c>
      <c r="L2307" s="12" t="n">
        <f aca="false">IF(COUNT(F2307,G2307)=2,F2307+G2307,"")</f>
        <v>1652</v>
      </c>
      <c r="M2307" s="12" t="n">
        <f aca="false">IF(COUNT(E2307,H2307)=2,E2307+H2307,"")</f>
        <v>957</v>
      </c>
    </row>
    <row r="2308" customFormat="false" ht="15" hidden="false" customHeight="false" outlineLevel="0" collapsed="false">
      <c r="A2308" s="7" t="s">
        <v>3740</v>
      </c>
      <c r="B2308" s="7" t="s">
        <v>3832</v>
      </c>
      <c r="C2308" s="8" t="s">
        <v>3833</v>
      </c>
      <c r="D2308" s="9" t="str">
        <f aca="false">A2308&amp;"|"&amp;B2308</f>
        <v>Pennsylvania|Venango County</v>
      </c>
      <c r="E2308" s="10" t="n">
        <v>774</v>
      </c>
      <c r="F2308" s="10" t="n">
        <v>1149</v>
      </c>
      <c r="G2308" s="10" t="n">
        <v>65</v>
      </c>
      <c r="H2308" s="10" t="n">
        <v>13</v>
      </c>
      <c r="I2308" s="10" t="n">
        <v>800</v>
      </c>
      <c r="J2308" s="10" t="n">
        <v>61626</v>
      </c>
      <c r="K2308" s="11" t="n">
        <v>50096</v>
      </c>
      <c r="L2308" s="12" t="n">
        <f aca="false">IF(COUNT(F2308,G2308)=2,F2308+G2308,"")</f>
        <v>1214</v>
      </c>
      <c r="M2308" s="12" t="n">
        <f aca="false">IF(COUNT(E2308,H2308)=2,E2308+H2308,"")</f>
        <v>787</v>
      </c>
    </row>
    <row r="2309" customFormat="false" ht="15" hidden="false" customHeight="false" outlineLevel="0" collapsed="false">
      <c r="A2309" s="7" t="s">
        <v>3740</v>
      </c>
      <c r="B2309" s="7" t="s">
        <v>1043</v>
      </c>
      <c r="C2309" s="8" t="s">
        <v>3834</v>
      </c>
      <c r="D2309" s="9" t="str">
        <f aca="false">A2309&amp;"|"&amp;B2309</f>
        <v>Pennsylvania|Warren County</v>
      </c>
      <c r="E2309" s="10" t="n">
        <v>756</v>
      </c>
      <c r="F2309" s="10" t="n">
        <v>1150</v>
      </c>
      <c r="G2309" s="10" t="n">
        <v>65</v>
      </c>
      <c r="H2309" s="10" t="n">
        <v>13</v>
      </c>
      <c r="I2309" s="10" t="n">
        <v>699</v>
      </c>
      <c r="J2309" s="10" t="n">
        <v>59013</v>
      </c>
      <c r="K2309" s="11" t="n">
        <v>38174</v>
      </c>
      <c r="L2309" s="12" t="n">
        <f aca="false">IF(COUNT(F2309,G2309)=2,F2309+G2309,"")</f>
        <v>1215</v>
      </c>
      <c r="M2309" s="12" t="n">
        <f aca="false">IF(COUNT(E2309,H2309)=2,E2309+H2309,"")</f>
        <v>769</v>
      </c>
    </row>
    <row r="2310" customFormat="false" ht="15" hidden="false" customHeight="false" outlineLevel="0" collapsed="false">
      <c r="A2310" s="7" t="s">
        <v>3740</v>
      </c>
      <c r="B2310" s="7" t="s">
        <v>183</v>
      </c>
      <c r="C2310" s="8" t="s">
        <v>3835</v>
      </c>
      <c r="D2310" s="9" t="str">
        <f aca="false">A2310&amp;"|"&amp;B2310</f>
        <v>Pennsylvania|Washington County</v>
      </c>
      <c r="E2310" s="10" t="n">
        <v>922</v>
      </c>
      <c r="F2310" s="10" t="n">
        <v>1598</v>
      </c>
      <c r="G2310" s="10" t="n">
        <v>73</v>
      </c>
      <c r="H2310" s="10" t="n">
        <v>13</v>
      </c>
      <c r="I2310" s="10" t="n">
        <v>953</v>
      </c>
      <c r="J2310" s="10" t="n">
        <v>77487</v>
      </c>
      <c r="K2310" s="11" t="n">
        <v>209778</v>
      </c>
      <c r="L2310" s="12" t="n">
        <f aca="false">IF(COUNT(F2310,G2310)=2,F2310+G2310,"")</f>
        <v>1671</v>
      </c>
      <c r="M2310" s="12" t="n">
        <f aca="false">IF(COUNT(E2310,H2310)=2,E2310+H2310,"")</f>
        <v>935</v>
      </c>
    </row>
    <row r="2311" customFormat="false" ht="15" hidden="false" customHeight="false" outlineLevel="0" collapsed="false">
      <c r="A2311" s="7" t="s">
        <v>3740</v>
      </c>
      <c r="B2311" s="7" t="s">
        <v>1046</v>
      </c>
      <c r="C2311" s="8" t="s">
        <v>3836</v>
      </c>
      <c r="D2311" s="9" t="str">
        <f aca="false">A2311&amp;"|"&amp;B2311</f>
        <v>Pennsylvania|Wayne County</v>
      </c>
      <c r="E2311" s="10" t="n">
        <v>979</v>
      </c>
      <c r="F2311" s="10" t="n">
        <v>1634</v>
      </c>
      <c r="G2311" s="10" t="n">
        <v>78</v>
      </c>
      <c r="H2311" s="10" t="n">
        <v>13</v>
      </c>
      <c r="I2311" s="10" t="n">
        <v>888</v>
      </c>
      <c r="J2311" s="10" t="n">
        <v>62182</v>
      </c>
      <c r="K2311" s="11" t="n">
        <v>51189</v>
      </c>
      <c r="L2311" s="12" t="n">
        <f aca="false">IF(COUNT(F2311,G2311)=2,F2311+G2311,"")</f>
        <v>1712</v>
      </c>
      <c r="M2311" s="12" t="n">
        <f aca="false">IF(COUNT(E2311,H2311)=2,E2311+H2311,"")</f>
        <v>992</v>
      </c>
    </row>
    <row r="2312" customFormat="false" ht="15" hidden="false" customHeight="false" outlineLevel="0" collapsed="false">
      <c r="A2312" s="7" t="s">
        <v>3740</v>
      </c>
      <c r="B2312" s="7" t="s">
        <v>3837</v>
      </c>
      <c r="C2312" s="8" t="s">
        <v>3838</v>
      </c>
      <c r="D2312" s="9" t="str">
        <f aca="false">A2312&amp;"|"&amp;B2312</f>
        <v>Pennsylvania|Westmoreland County</v>
      </c>
      <c r="E2312" s="10" t="n">
        <v>843</v>
      </c>
      <c r="F2312" s="10" t="n">
        <v>1419</v>
      </c>
      <c r="G2312" s="10" t="n">
        <v>67</v>
      </c>
      <c r="H2312" s="10" t="n">
        <v>13</v>
      </c>
      <c r="I2312" s="10" t="n">
        <v>888</v>
      </c>
      <c r="J2312" s="10" t="n">
        <v>72468</v>
      </c>
      <c r="K2312" s="11" t="n">
        <v>353345</v>
      </c>
      <c r="L2312" s="12" t="n">
        <f aca="false">IF(COUNT(F2312,G2312)=2,F2312+G2312,"")</f>
        <v>1486</v>
      </c>
      <c r="M2312" s="12" t="n">
        <f aca="false">IF(COUNT(E2312,H2312)=2,E2312+H2312,"")</f>
        <v>856</v>
      </c>
    </row>
    <row r="2313" customFormat="false" ht="15" hidden="false" customHeight="false" outlineLevel="0" collapsed="false">
      <c r="A2313" s="7" t="s">
        <v>3740</v>
      </c>
      <c r="B2313" s="7" t="s">
        <v>3188</v>
      </c>
      <c r="C2313" s="8" t="s">
        <v>3839</v>
      </c>
      <c r="D2313" s="9" t="str">
        <f aca="false">A2313&amp;"|"&amp;B2313</f>
        <v>Pennsylvania|Wyoming County</v>
      </c>
      <c r="E2313" s="10" t="n">
        <v>897</v>
      </c>
      <c r="F2313" s="10" t="n">
        <v>1488</v>
      </c>
      <c r="G2313" s="10" t="n">
        <v>71</v>
      </c>
      <c r="H2313" s="10" t="n">
        <v>13</v>
      </c>
      <c r="I2313" s="10" t="n">
        <v>836</v>
      </c>
      <c r="J2313" s="10" t="n">
        <v>70268</v>
      </c>
      <c r="K2313" s="11" t="n">
        <v>26075</v>
      </c>
      <c r="L2313" s="12" t="n">
        <f aca="false">IF(COUNT(F2313,G2313)=2,F2313+G2313,"")</f>
        <v>1559</v>
      </c>
      <c r="M2313" s="12" t="n">
        <f aca="false">IF(COUNT(E2313,H2313)=2,E2313+H2313,"")</f>
        <v>910</v>
      </c>
    </row>
    <row r="2314" customFormat="false" ht="15" hidden="false" customHeight="false" outlineLevel="0" collapsed="false">
      <c r="A2314" s="7" t="s">
        <v>3740</v>
      </c>
      <c r="B2314" s="7" t="s">
        <v>2090</v>
      </c>
      <c r="C2314" s="8" t="s">
        <v>3840</v>
      </c>
      <c r="D2314" s="9" t="str">
        <f aca="false">A2314&amp;"|"&amp;B2314</f>
        <v>Pennsylvania|York County</v>
      </c>
      <c r="E2314" s="10" t="n">
        <v>1150</v>
      </c>
      <c r="F2314" s="10" t="n">
        <v>1736</v>
      </c>
      <c r="G2314" s="10" t="n">
        <v>91</v>
      </c>
      <c r="H2314" s="10" t="n">
        <v>13</v>
      </c>
      <c r="I2314" s="10" t="n">
        <v>871</v>
      </c>
      <c r="J2314" s="10" t="n">
        <v>82238</v>
      </c>
      <c r="K2314" s="11" t="n">
        <v>459312</v>
      </c>
      <c r="L2314" s="12" t="n">
        <f aca="false">IF(COUNT(F2314,G2314)=2,F2314+G2314,"")</f>
        <v>1827</v>
      </c>
      <c r="M2314" s="12" t="n">
        <f aca="false">IF(COUNT(E2314,H2314)=2,E2314+H2314,"")</f>
        <v>1163</v>
      </c>
    </row>
    <row r="2315" customFormat="false" ht="15" hidden="false" customHeight="false" outlineLevel="0" collapsed="false">
      <c r="A2315" s="7" t="s">
        <v>3841</v>
      </c>
      <c r="B2315" s="7" t="s">
        <v>3842</v>
      </c>
      <c r="C2315" s="8" t="s">
        <v>3843</v>
      </c>
      <c r="D2315" s="9" t="str">
        <f aca="false">A2315&amp;"|"&amp;B2315</f>
        <v>Puerto Rico|Adjuntas Municipio</v>
      </c>
      <c r="E2315" s="10" t="n">
        <v>413</v>
      </c>
      <c r="F2315" s="10" t="n">
        <v>743</v>
      </c>
      <c r="G2315" s="10" t="n">
        <v>80</v>
      </c>
      <c r="H2315" s="10" t="n">
        <v>15</v>
      </c>
      <c r="I2315" s="10" t="n">
        <v>320</v>
      </c>
      <c r="J2315" s="10" t="n">
        <v>18605</v>
      </c>
      <c r="K2315" s="11" t="n">
        <v>17975</v>
      </c>
      <c r="L2315" s="12" t="n">
        <f aca="false">IF(COUNT(F2315,G2315)=2,F2315+G2315,"")</f>
        <v>823</v>
      </c>
      <c r="M2315" s="12" t="n">
        <f aca="false">IF(COUNT(E2315,H2315)=2,E2315+H2315,"")</f>
        <v>428</v>
      </c>
    </row>
    <row r="2316" customFormat="false" ht="15" hidden="false" customHeight="false" outlineLevel="0" collapsed="false">
      <c r="A2316" s="7" t="s">
        <v>3841</v>
      </c>
      <c r="B2316" s="7" t="s">
        <v>3844</v>
      </c>
      <c r="C2316" s="8" t="s">
        <v>3845</v>
      </c>
      <c r="D2316" s="9" t="str">
        <f aca="false">A2316&amp;"|"&amp;B2316</f>
        <v>Puerto Rico|Aguada Municipio</v>
      </c>
      <c r="E2316" s="10" t="n">
        <v>465</v>
      </c>
      <c r="F2316" s="10" t="n">
        <v>878</v>
      </c>
      <c r="G2316" s="10" t="n">
        <v>90</v>
      </c>
      <c r="H2316" s="10" t="n">
        <v>15</v>
      </c>
      <c r="I2316" s="10" t="n">
        <v>375</v>
      </c>
      <c r="J2316" s="10" t="n">
        <v>21694</v>
      </c>
      <c r="K2316" s="11" t="n">
        <v>37904</v>
      </c>
      <c r="L2316" s="12" t="n">
        <f aca="false">IF(COUNT(F2316,G2316)=2,F2316+G2316,"")</f>
        <v>968</v>
      </c>
      <c r="M2316" s="12" t="n">
        <f aca="false">IF(COUNT(E2316,H2316)=2,E2316+H2316,"")</f>
        <v>480</v>
      </c>
    </row>
    <row r="2317" customFormat="false" ht="15" hidden="false" customHeight="false" outlineLevel="0" collapsed="false">
      <c r="A2317" s="7" t="s">
        <v>3841</v>
      </c>
      <c r="B2317" s="7" t="s">
        <v>3846</v>
      </c>
      <c r="C2317" s="8" t="s">
        <v>3847</v>
      </c>
      <c r="D2317" s="9" t="str">
        <f aca="false">A2317&amp;"|"&amp;B2317</f>
        <v>Puerto Rico|Aguadilla Municipio</v>
      </c>
      <c r="E2317" s="10" t="n">
        <v>479</v>
      </c>
      <c r="F2317" s="10" t="n">
        <v>906</v>
      </c>
      <c r="G2317" s="10" t="n">
        <v>93</v>
      </c>
      <c r="H2317" s="10" t="n">
        <v>15</v>
      </c>
      <c r="I2317" s="10" t="n">
        <v>320</v>
      </c>
      <c r="J2317" s="10" t="n">
        <v>19826</v>
      </c>
      <c r="K2317" s="11" t="n">
        <v>54486</v>
      </c>
      <c r="L2317" s="12" t="n">
        <f aca="false">IF(COUNT(F2317,G2317)=2,F2317+G2317,"")</f>
        <v>999</v>
      </c>
      <c r="M2317" s="12" t="n">
        <f aca="false">IF(COUNT(E2317,H2317)=2,E2317+H2317,"")</f>
        <v>494</v>
      </c>
    </row>
    <row r="2318" customFormat="false" ht="15" hidden="false" customHeight="false" outlineLevel="0" collapsed="false">
      <c r="A2318" s="7" t="s">
        <v>3841</v>
      </c>
      <c r="B2318" s="7" t="s">
        <v>3848</v>
      </c>
      <c r="C2318" s="8" t="s">
        <v>3849</v>
      </c>
      <c r="D2318" s="9" t="str">
        <f aca="false">A2318&amp;"|"&amp;B2318</f>
        <v>Puerto Rico|Aguas Buenas Municipio</v>
      </c>
      <c r="E2318" s="10" t="n">
        <v>457</v>
      </c>
      <c r="F2318" s="10" t="n">
        <v>943</v>
      </c>
      <c r="G2318" s="10" t="n">
        <v>89</v>
      </c>
      <c r="H2318" s="10" t="n">
        <v>15</v>
      </c>
      <c r="I2318" s="10" t="n">
        <v>324</v>
      </c>
      <c r="J2318" s="10" t="n">
        <v>22361</v>
      </c>
      <c r="K2318" s="11" t="n">
        <v>23888</v>
      </c>
      <c r="L2318" s="12" t="n">
        <f aca="false">IF(COUNT(F2318,G2318)=2,F2318+G2318,"")</f>
        <v>1032</v>
      </c>
      <c r="M2318" s="12" t="n">
        <f aca="false">IF(COUNT(E2318,H2318)=2,E2318+H2318,"")</f>
        <v>472</v>
      </c>
    </row>
    <row r="2319" customFormat="false" ht="15" hidden="false" customHeight="false" outlineLevel="0" collapsed="false">
      <c r="A2319" s="7" t="s">
        <v>3841</v>
      </c>
      <c r="B2319" s="7" t="s">
        <v>3850</v>
      </c>
      <c r="C2319" s="8" t="s">
        <v>3851</v>
      </c>
      <c r="D2319" s="9" t="str">
        <f aca="false">A2319&amp;"|"&amp;B2319</f>
        <v>Puerto Rico|Aibonito Municipio</v>
      </c>
      <c r="E2319" s="10" t="n">
        <v>505</v>
      </c>
      <c r="F2319" s="10" t="n">
        <v>811</v>
      </c>
      <c r="G2319" s="10" t="n">
        <v>98</v>
      </c>
      <c r="H2319" s="10" t="n">
        <v>15</v>
      </c>
      <c r="I2319" s="10" t="n">
        <v>324</v>
      </c>
      <c r="J2319" s="10" t="n">
        <v>21714</v>
      </c>
      <c r="K2319" s="11" t="n">
        <v>24610</v>
      </c>
      <c r="L2319" s="12" t="n">
        <f aca="false">IF(COUNT(F2319,G2319)=2,F2319+G2319,"")</f>
        <v>909</v>
      </c>
      <c r="M2319" s="12" t="n">
        <f aca="false">IF(COUNT(E2319,H2319)=2,E2319+H2319,"")</f>
        <v>520</v>
      </c>
    </row>
    <row r="2320" customFormat="false" ht="15" hidden="false" customHeight="false" outlineLevel="0" collapsed="false">
      <c r="A2320" s="7" t="s">
        <v>3841</v>
      </c>
      <c r="B2320" s="7" t="s">
        <v>3852</v>
      </c>
      <c r="C2320" s="8" t="s">
        <v>3853</v>
      </c>
      <c r="D2320" s="9" t="str">
        <f aca="false">A2320&amp;"|"&amp;B2320</f>
        <v>Puerto Rico|Arecibo Municipio</v>
      </c>
      <c r="E2320" s="10" t="n">
        <v>518</v>
      </c>
      <c r="F2320" s="10" t="n">
        <v>774</v>
      </c>
      <c r="G2320" s="10" t="n">
        <v>101</v>
      </c>
      <c r="H2320" s="10" t="n">
        <v>15</v>
      </c>
      <c r="I2320" s="10" t="n">
        <v>355</v>
      </c>
      <c r="J2320" s="10" t="n">
        <v>23175</v>
      </c>
      <c r="K2320" s="11" t="n">
        <v>86875</v>
      </c>
      <c r="L2320" s="12" t="n">
        <f aca="false">IF(COUNT(F2320,G2320)=2,F2320+G2320,"")</f>
        <v>875</v>
      </c>
      <c r="M2320" s="12" t="n">
        <f aca="false">IF(COUNT(E2320,H2320)=2,E2320+H2320,"")</f>
        <v>533</v>
      </c>
    </row>
    <row r="2321" customFormat="false" ht="15" hidden="false" customHeight="false" outlineLevel="0" collapsed="false">
      <c r="A2321" s="7" t="s">
        <v>3841</v>
      </c>
      <c r="B2321" s="7" t="s">
        <v>3854</v>
      </c>
      <c r="C2321" s="8" t="s">
        <v>3855</v>
      </c>
      <c r="D2321" s="9" t="str">
        <f aca="false">A2321&amp;"|"&amp;B2321</f>
        <v>Puerto Rico|Arroyo Municipio</v>
      </c>
      <c r="E2321" s="10" t="n">
        <v>466</v>
      </c>
      <c r="F2321" s="10" t="n">
        <v>647</v>
      </c>
      <c r="G2321" s="10" t="n">
        <v>90</v>
      </c>
      <c r="H2321" s="10" t="n">
        <v>15</v>
      </c>
      <c r="I2321" s="10" t="n">
        <v>315</v>
      </c>
      <c r="J2321" s="10" t="n">
        <v>18931</v>
      </c>
      <c r="K2321" s="11" t="n">
        <v>15573</v>
      </c>
      <c r="L2321" s="12" t="n">
        <f aca="false">IF(COUNT(F2321,G2321)=2,F2321+G2321,"")</f>
        <v>737</v>
      </c>
      <c r="M2321" s="12" t="n">
        <f aca="false">IF(COUNT(E2321,H2321)=2,E2321+H2321,"")</f>
        <v>481</v>
      </c>
    </row>
    <row r="2322" customFormat="false" ht="15" hidden="false" customHeight="false" outlineLevel="0" collapsed="false">
      <c r="A2322" s="7" t="s">
        <v>3841</v>
      </c>
      <c r="B2322" s="7" t="s">
        <v>3856</v>
      </c>
      <c r="C2322" s="8" t="s">
        <v>3857</v>
      </c>
      <c r="D2322" s="9" t="str">
        <f aca="false">A2322&amp;"|"&amp;B2322</f>
        <v>Puerto Rico|Añasco Municipio</v>
      </c>
      <c r="E2322" s="10" t="n">
        <v>548</v>
      </c>
      <c r="F2322" s="10" t="n">
        <v>816</v>
      </c>
      <c r="G2322" s="10" t="n">
        <v>106</v>
      </c>
      <c r="H2322" s="10" t="n">
        <v>15</v>
      </c>
      <c r="I2322" s="10" t="n">
        <v>325</v>
      </c>
      <c r="J2322" s="10" t="n">
        <v>23591</v>
      </c>
      <c r="K2322" s="11" t="n">
        <v>25316</v>
      </c>
      <c r="L2322" s="12" t="n">
        <f aca="false">IF(COUNT(F2322,G2322)=2,F2322+G2322,"")</f>
        <v>922</v>
      </c>
      <c r="M2322" s="12" t="n">
        <f aca="false">IF(COUNT(E2322,H2322)=2,E2322+H2322,"")</f>
        <v>563</v>
      </c>
    </row>
    <row r="2323" customFormat="false" ht="15" hidden="false" customHeight="false" outlineLevel="0" collapsed="false">
      <c r="A2323" s="7" t="s">
        <v>3841</v>
      </c>
      <c r="B2323" s="7" t="s">
        <v>3858</v>
      </c>
      <c r="C2323" s="8" t="s">
        <v>3859</v>
      </c>
      <c r="D2323" s="9" t="str">
        <f aca="false">A2323&amp;"|"&amp;B2323</f>
        <v>Puerto Rico|Barceloneta Municipio</v>
      </c>
      <c r="E2323" s="10" t="n">
        <v>625</v>
      </c>
      <c r="F2323" s="10" t="n">
        <v>847</v>
      </c>
      <c r="G2323" s="10" t="n">
        <v>121</v>
      </c>
      <c r="H2323" s="10" t="n">
        <v>15</v>
      </c>
      <c r="I2323" s="10" t="n">
        <v>355</v>
      </c>
      <c r="J2323" s="10" t="n">
        <v>21750</v>
      </c>
      <c r="K2323" s="11" t="n">
        <v>22565</v>
      </c>
      <c r="L2323" s="12" t="n">
        <f aca="false">IF(COUNT(F2323,G2323)=2,F2323+G2323,"")</f>
        <v>968</v>
      </c>
      <c r="M2323" s="12" t="n">
        <f aca="false">IF(COUNT(E2323,H2323)=2,E2323+H2323,"")</f>
        <v>640</v>
      </c>
    </row>
    <row r="2324" customFormat="false" ht="15" hidden="false" customHeight="false" outlineLevel="0" collapsed="false">
      <c r="A2324" s="7" t="s">
        <v>3841</v>
      </c>
      <c r="B2324" s="7" t="s">
        <v>3860</v>
      </c>
      <c r="C2324" s="8" t="s">
        <v>3861</v>
      </c>
      <c r="D2324" s="9" t="str">
        <f aca="false">A2324&amp;"|"&amp;B2324</f>
        <v>Puerto Rico|Barranquitas Municipio</v>
      </c>
      <c r="E2324" s="10" t="n">
        <v>502</v>
      </c>
      <c r="F2324" s="10" t="n">
        <v>793</v>
      </c>
      <c r="G2324" s="10" t="n">
        <v>97</v>
      </c>
      <c r="H2324" s="10" t="n">
        <v>15</v>
      </c>
      <c r="I2324" s="10" t="n">
        <v>375</v>
      </c>
      <c r="J2324" s="10" t="n">
        <v>22167</v>
      </c>
      <c r="K2324" s="11" t="n">
        <v>28984</v>
      </c>
      <c r="L2324" s="12" t="n">
        <f aca="false">IF(COUNT(F2324,G2324)=2,F2324+G2324,"")</f>
        <v>890</v>
      </c>
      <c r="M2324" s="12" t="n">
        <f aca="false">IF(COUNT(E2324,H2324)=2,E2324+H2324,"")</f>
        <v>517</v>
      </c>
    </row>
    <row r="2325" customFormat="false" ht="15" hidden="false" customHeight="false" outlineLevel="0" collapsed="false">
      <c r="A2325" s="7" t="s">
        <v>3841</v>
      </c>
      <c r="B2325" s="7" t="s">
        <v>3862</v>
      </c>
      <c r="C2325" s="8" t="s">
        <v>3863</v>
      </c>
      <c r="D2325" s="9" t="str">
        <f aca="false">A2325&amp;"|"&amp;B2325</f>
        <v>Puerto Rico|Bayamón Municipio</v>
      </c>
      <c r="E2325" s="10" t="n">
        <v>669</v>
      </c>
      <c r="F2325" s="10" t="n">
        <v>986</v>
      </c>
      <c r="G2325" s="10" t="n">
        <v>130</v>
      </c>
      <c r="H2325" s="10" t="n">
        <v>15</v>
      </c>
      <c r="I2325" s="10" t="n">
        <v>386</v>
      </c>
      <c r="J2325" s="10" t="n">
        <v>30729</v>
      </c>
      <c r="K2325" s="11" t="n">
        <v>183456</v>
      </c>
      <c r="L2325" s="12" t="n">
        <f aca="false">IF(COUNT(F2325,G2325)=2,F2325+G2325,"")</f>
        <v>1116</v>
      </c>
      <c r="M2325" s="12" t="n">
        <f aca="false">IF(COUNT(E2325,H2325)=2,E2325+H2325,"")</f>
        <v>684</v>
      </c>
    </row>
    <row r="2326" customFormat="false" ht="15" hidden="false" customHeight="false" outlineLevel="0" collapsed="false">
      <c r="A2326" s="7" t="s">
        <v>3841</v>
      </c>
      <c r="B2326" s="7" t="s">
        <v>3864</v>
      </c>
      <c r="C2326" s="8" t="s">
        <v>3865</v>
      </c>
      <c r="D2326" s="9" t="str">
        <f aca="false">A2326&amp;"|"&amp;B2326</f>
        <v>Puerto Rico|Cabo Rojo Municipio</v>
      </c>
      <c r="E2326" s="10" t="n">
        <v>581</v>
      </c>
      <c r="F2326" s="10" t="n">
        <v>780</v>
      </c>
      <c r="G2326" s="10" t="n">
        <v>113</v>
      </c>
      <c r="H2326" s="10" t="n">
        <v>15</v>
      </c>
      <c r="I2326" s="10" t="n">
        <v>325</v>
      </c>
      <c r="J2326" s="10" t="n">
        <v>25720</v>
      </c>
      <c r="K2326" s="11" t="n">
        <v>46955</v>
      </c>
      <c r="L2326" s="12" t="n">
        <f aca="false">IF(COUNT(F2326,G2326)=2,F2326+G2326,"")</f>
        <v>893</v>
      </c>
      <c r="M2326" s="12" t="n">
        <f aca="false">IF(COUNT(E2326,H2326)=2,E2326+H2326,"")</f>
        <v>596</v>
      </c>
    </row>
    <row r="2327" customFormat="false" ht="15" hidden="false" customHeight="false" outlineLevel="0" collapsed="false">
      <c r="A2327" s="7" t="s">
        <v>3841</v>
      </c>
      <c r="B2327" s="7" t="s">
        <v>3866</v>
      </c>
      <c r="C2327" s="8" t="s">
        <v>3867</v>
      </c>
      <c r="D2327" s="9" t="str">
        <f aca="false">A2327&amp;"|"&amp;B2327</f>
        <v>Puerto Rico|Caguas Municipio</v>
      </c>
      <c r="E2327" s="10" t="n">
        <v>632</v>
      </c>
      <c r="F2327" s="10" t="n">
        <v>1026</v>
      </c>
      <c r="G2327" s="10" t="n">
        <v>123</v>
      </c>
      <c r="H2327" s="10" t="n">
        <v>15</v>
      </c>
      <c r="I2327" s="10" t="n">
        <v>375</v>
      </c>
      <c r="J2327" s="10" t="n">
        <v>30113</v>
      </c>
      <c r="K2327" s="11" t="n">
        <v>126239</v>
      </c>
      <c r="L2327" s="12" t="n">
        <f aca="false">IF(COUNT(F2327,G2327)=2,F2327+G2327,"")</f>
        <v>1149</v>
      </c>
      <c r="M2327" s="12" t="n">
        <f aca="false">IF(COUNT(E2327,H2327)=2,E2327+H2327,"")</f>
        <v>647</v>
      </c>
    </row>
    <row r="2328" customFormat="false" ht="15" hidden="false" customHeight="false" outlineLevel="0" collapsed="false">
      <c r="A2328" s="7" t="s">
        <v>3841</v>
      </c>
      <c r="B2328" s="7" t="s">
        <v>3868</v>
      </c>
      <c r="C2328" s="8" t="s">
        <v>3869</v>
      </c>
      <c r="D2328" s="9" t="str">
        <f aca="false">A2328&amp;"|"&amp;B2328</f>
        <v>Puerto Rico|Camuy Municipio</v>
      </c>
      <c r="E2328" s="10" t="n">
        <v>574</v>
      </c>
      <c r="F2328" s="10" t="n">
        <v>791</v>
      </c>
      <c r="G2328" s="10" t="n">
        <v>111</v>
      </c>
      <c r="H2328" s="10" t="n">
        <v>15</v>
      </c>
      <c r="I2328" s="10" t="n">
        <v>355</v>
      </c>
      <c r="J2328" s="10" t="n">
        <v>26094</v>
      </c>
      <c r="K2328" s="11" t="n">
        <v>32753</v>
      </c>
      <c r="L2328" s="12" t="n">
        <f aca="false">IF(COUNT(F2328,G2328)=2,F2328+G2328,"")</f>
        <v>902</v>
      </c>
      <c r="M2328" s="12" t="n">
        <f aca="false">IF(COUNT(E2328,H2328)=2,E2328+H2328,"")</f>
        <v>589</v>
      </c>
    </row>
    <row r="2329" customFormat="false" ht="15" hidden="false" customHeight="false" outlineLevel="0" collapsed="false">
      <c r="A2329" s="7" t="s">
        <v>3841</v>
      </c>
      <c r="B2329" s="7" t="s">
        <v>3870</v>
      </c>
      <c r="C2329" s="8" t="s">
        <v>3871</v>
      </c>
      <c r="D2329" s="9" t="str">
        <f aca="false">A2329&amp;"|"&amp;B2329</f>
        <v>Puerto Rico|Canóvanas Municipio</v>
      </c>
      <c r="E2329" s="10" t="n">
        <v>578</v>
      </c>
      <c r="F2329" s="10" t="n">
        <v>1007</v>
      </c>
      <c r="G2329" s="10" t="n">
        <v>112</v>
      </c>
      <c r="H2329" s="10" t="n">
        <v>15</v>
      </c>
      <c r="I2329" s="10" t="n">
        <v>377</v>
      </c>
      <c r="J2329" s="10" t="n">
        <v>27278</v>
      </c>
      <c r="K2329" s="11" t="n">
        <v>42037</v>
      </c>
      <c r="L2329" s="12" t="n">
        <f aca="false">IF(COUNT(F2329,G2329)=2,F2329+G2329,"")</f>
        <v>1119</v>
      </c>
      <c r="M2329" s="12" t="n">
        <f aca="false">IF(COUNT(E2329,H2329)=2,E2329+H2329,"")</f>
        <v>593</v>
      </c>
    </row>
    <row r="2330" customFormat="false" ht="15" hidden="false" customHeight="false" outlineLevel="0" collapsed="false">
      <c r="A2330" s="7" t="s">
        <v>3841</v>
      </c>
      <c r="B2330" s="7" t="s">
        <v>3872</v>
      </c>
      <c r="C2330" s="8" t="s">
        <v>3873</v>
      </c>
      <c r="D2330" s="9" t="str">
        <f aca="false">A2330&amp;"|"&amp;B2330</f>
        <v>Puerto Rico|Carolina Municipio</v>
      </c>
      <c r="E2330" s="10" t="n">
        <v>678</v>
      </c>
      <c r="F2330" s="10" t="n">
        <v>1093</v>
      </c>
      <c r="G2330" s="10" t="n">
        <v>132</v>
      </c>
      <c r="H2330" s="10" t="n">
        <v>15</v>
      </c>
      <c r="I2330" s="10" t="n">
        <v>377</v>
      </c>
      <c r="J2330" s="10" t="n">
        <v>35126</v>
      </c>
      <c r="K2330" s="11" t="n">
        <v>153226</v>
      </c>
      <c r="L2330" s="12" t="n">
        <f aca="false">IF(COUNT(F2330,G2330)=2,F2330+G2330,"")</f>
        <v>1225</v>
      </c>
      <c r="M2330" s="12" t="n">
        <f aca="false">IF(COUNT(E2330,H2330)=2,E2330+H2330,"")</f>
        <v>693</v>
      </c>
    </row>
    <row r="2331" customFormat="false" ht="15" hidden="false" customHeight="false" outlineLevel="0" collapsed="false">
      <c r="A2331" s="7" t="s">
        <v>3841</v>
      </c>
      <c r="B2331" s="7" t="s">
        <v>3874</v>
      </c>
      <c r="C2331" s="8" t="s">
        <v>3875</v>
      </c>
      <c r="D2331" s="9" t="str">
        <f aca="false">A2331&amp;"|"&amp;B2331</f>
        <v>Puerto Rico|Cataño Municipio</v>
      </c>
      <c r="E2331" s="10" t="n">
        <v>561</v>
      </c>
      <c r="F2331" s="10" t="n">
        <v>1071</v>
      </c>
      <c r="G2331" s="10" t="n">
        <v>109</v>
      </c>
      <c r="H2331" s="10" t="n">
        <v>15</v>
      </c>
      <c r="I2331" s="10" t="n">
        <v>386</v>
      </c>
      <c r="J2331" s="10" t="n">
        <v>24307</v>
      </c>
      <c r="K2331" s="11" t="n">
        <v>22768</v>
      </c>
      <c r="L2331" s="12" t="n">
        <f aca="false">IF(COUNT(F2331,G2331)=2,F2331+G2331,"")</f>
        <v>1180</v>
      </c>
      <c r="M2331" s="12" t="n">
        <f aca="false">IF(COUNT(E2331,H2331)=2,E2331+H2331,"")</f>
        <v>576</v>
      </c>
    </row>
    <row r="2332" customFormat="false" ht="15" hidden="false" customHeight="false" outlineLevel="0" collapsed="false">
      <c r="A2332" s="7" t="s">
        <v>3841</v>
      </c>
      <c r="B2332" s="7" t="s">
        <v>3876</v>
      </c>
      <c r="C2332" s="8" t="s">
        <v>3877</v>
      </c>
      <c r="D2332" s="9" t="str">
        <f aca="false">A2332&amp;"|"&amp;B2332</f>
        <v>Puerto Rico|Cayey Municipio</v>
      </c>
      <c r="E2332" s="10" t="n">
        <v>533</v>
      </c>
      <c r="F2332" s="10" t="n">
        <v>952</v>
      </c>
      <c r="G2332" s="10" t="n">
        <v>103</v>
      </c>
      <c r="H2332" s="10" t="n">
        <v>15</v>
      </c>
      <c r="I2332" s="10" t="n">
        <v>315</v>
      </c>
      <c r="J2332" s="10" t="n">
        <v>28461</v>
      </c>
      <c r="K2332" s="11" t="n">
        <v>41231</v>
      </c>
      <c r="L2332" s="12" t="n">
        <f aca="false">IF(COUNT(F2332,G2332)=2,F2332+G2332,"")</f>
        <v>1055</v>
      </c>
      <c r="M2332" s="12" t="n">
        <f aca="false">IF(COUNT(E2332,H2332)=2,E2332+H2332,"")</f>
        <v>548</v>
      </c>
    </row>
    <row r="2333" customFormat="false" ht="15" hidden="false" customHeight="false" outlineLevel="0" collapsed="false">
      <c r="A2333" s="7" t="s">
        <v>3841</v>
      </c>
      <c r="B2333" s="7" t="s">
        <v>3878</v>
      </c>
      <c r="C2333" s="8" t="s">
        <v>3879</v>
      </c>
      <c r="D2333" s="9" t="str">
        <f aca="false">A2333&amp;"|"&amp;B2333</f>
        <v>Puerto Rico|Ceiba Municipio</v>
      </c>
      <c r="E2333" s="10" t="n">
        <v>522</v>
      </c>
      <c r="F2333" s="10" t="n">
        <v>763</v>
      </c>
      <c r="G2333" s="10" t="n">
        <v>101</v>
      </c>
      <c r="H2333" s="10" t="n">
        <v>15</v>
      </c>
      <c r="I2333" s="10" t="n">
        <v>347</v>
      </c>
      <c r="J2333" s="10" t="n">
        <v>23204</v>
      </c>
      <c r="K2333" s="11" t="n">
        <v>11128</v>
      </c>
      <c r="L2333" s="12" t="n">
        <f aca="false">IF(COUNT(F2333,G2333)=2,F2333+G2333,"")</f>
        <v>864</v>
      </c>
      <c r="M2333" s="12" t="n">
        <f aca="false">IF(COUNT(E2333,H2333)=2,E2333+H2333,"")</f>
        <v>537</v>
      </c>
    </row>
    <row r="2334" customFormat="false" ht="15" hidden="false" customHeight="false" outlineLevel="0" collapsed="false">
      <c r="A2334" s="7" t="s">
        <v>3841</v>
      </c>
      <c r="B2334" s="7" t="s">
        <v>3880</v>
      </c>
      <c r="C2334" s="8" t="s">
        <v>3881</v>
      </c>
      <c r="D2334" s="9" t="str">
        <f aca="false">A2334&amp;"|"&amp;B2334</f>
        <v>Puerto Rico|Ciales Municipio</v>
      </c>
      <c r="E2334" s="10" t="n">
        <v>407</v>
      </c>
      <c r="F2334" s="10" t="n">
        <v>721</v>
      </c>
      <c r="G2334" s="10" t="n">
        <v>79</v>
      </c>
      <c r="H2334" s="10" t="n">
        <v>15</v>
      </c>
      <c r="I2334" s="10" t="n">
        <v>355</v>
      </c>
      <c r="J2334" s="10" t="n">
        <v>20614</v>
      </c>
      <c r="K2334" s="11" t="n">
        <v>16874</v>
      </c>
      <c r="L2334" s="12" t="n">
        <f aca="false">IF(COUNT(F2334,G2334)=2,F2334+G2334,"")</f>
        <v>800</v>
      </c>
      <c r="M2334" s="12" t="n">
        <f aca="false">IF(COUNT(E2334,H2334)=2,E2334+H2334,"")</f>
        <v>422</v>
      </c>
    </row>
    <row r="2335" customFormat="false" ht="15" hidden="false" customHeight="false" outlineLevel="0" collapsed="false">
      <c r="A2335" s="7" t="s">
        <v>3841</v>
      </c>
      <c r="B2335" s="7" t="s">
        <v>3882</v>
      </c>
      <c r="C2335" s="8" t="s">
        <v>3883</v>
      </c>
      <c r="D2335" s="9" t="str">
        <f aca="false">A2335&amp;"|"&amp;B2335</f>
        <v>Puerto Rico|Cidra Municipio</v>
      </c>
      <c r="E2335" s="10" t="n">
        <v>561</v>
      </c>
      <c r="F2335" s="10" t="n">
        <v>933</v>
      </c>
      <c r="G2335" s="10" t="n">
        <v>109</v>
      </c>
      <c r="H2335" s="10" t="n">
        <v>15</v>
      </c>
      <c r="I2335" s="10" t="n">
        <v>375</v>
      </c>
      <c r="J2335" s="10" t="n">
        <v>27149</v>
      </c>
      <c r="K2335" s="11" t="n">
        <v>39765</v>
      </c>
      <c r="L2335" s="12" t="n">
        <f aca="false">IF(COUNT(F2335,G2335)=2,F2335+G2335,"")</f>
        <v>1042</v>
      </c>
      <c r="M2335" s="12" t="n">
        <f aca="false">IF(COUNT(E2335,H2335)=2,E2335+H2335,"")</f>
        <v>576</v>
      </c>
    </row>
    <row r="2336" customFormat="false" ht="15" hidden="false" customHeight="false" outlineLevel="0" collapsed="false">
      <c r="A2336" s="7" t="s">
        <v>3841</v>
      </c>
      <c r="B2336" s="7" t="s">
        <v>3884</v>
      </c>
      <c r="C2336" s="8" t="s">
        <v>3885</v>
      </c>
      <c r="D2336" s="9" t="str">
        <f aca="false">A2336&amp;"|"&amp;B2336</f>
        <v>Puerto Rico|Coamo Municipio</v>
      </c>
      <c r="E2336" s="10" t="n">
        <v>521</v>
      </c>
      <c r="F2336" s="10" t="n">
        <v>799</v>
      </c>
      <c r="G2336" s="10" t="n">
        <v>101</v>
      </c>
      <c r="H2336" s="10" t="n">
        <v>15</v>
      </c>
      <c r="I2336" s="10" t="n">
        <v>320</v>
      </c>
      <c r="J2336" s="10" t="n">
        <v>20797</v>
      </c>
      <c r="K2336" s="11" t="n">
        <v>34294</v>
      </c>
      <c r="L2336" s="12" t="n">
        <f aca="false">IF(COUNT(F2336,G2336)=2,F2336+G2336,"")</f>
        <v>900</v>
      </c>
      <c r="M2336" s="12" t="n">
        <f aca="false">IF(COUNT(E2336,H2336)=2,E2336+H2336,"")</f>
        <v>536</v>
      </c>
    </row>
    <row r="2337" customFormat="false" ht="15" hidden="false" customHeight="false" outlineLevel="0" collapsed="false">
      <c r="A2337" s="7" t="s">
        <v>3841</v>
      </c>
      <c r="B2337" s="7" t="s">
        <v>3886</v>
      </c>
      <c r="C2337" s="8" t="s">
        <v>3887</v>
      </c>
      <c r="D2337" s="9" t="str">
        <f aca="false">A2337&amp;"|"&amp;B2337</f>
        <v>Puerto Rico|Comerío Municipio</v>
      </c>
      <c r="E2337" s="10" t="n">
        <v>536</v>
      </c>
      <c r="F2337" s="10" t="n">
        <v>811</v>
      </c>
      <c r="G2337" s="10" t="n">
        <v>104</v>
      </c>
      <c r="H2337" s="10" t="n">
        <v>15</v>
      </c>
      <c r="I2337" s="10" t="n">
        <v>375</v>
      </c>
      <c r="J2337" s="10" t="n">
        <v>17254</v>
      </c>
      <c r="K2337" s="11" t="n">
        <v>18775</v>
      </c>
      <c r="L2337" s="12" t="n">
        <f aca="false">IF(COUNT(F2337,G2337)=2,F2337+G2337,"")</f>
        <v>915</v>
      </c>
      <c r="M2337" s="12" t="n">
        <f aca="false">IF(COUNT(E2337,H2337)=2,E2337+H2337,"")</f>
        <v>551</v>
      </c>
    </row>
    <row r="2338" customFormat="false" ht="15" hidden="false" customHeight="false" outlineLevel="0" collapsed="false">
      <c r="A2338" s="7" t="s">
        <v>3841</v>
      </c>
      <c r="B2338" s="7" t="s">
        <v>3888</v>
      </c>
      <c r="C2338" s="8" t="s">
        <v>3889</v>
      </c>
      <c r="D2338" s="9" t="str">
        <f aca="false">A2338&amp;"|"&amp;B2338</f>
        <v>Puerto Rico|Corozal Municipio</v>
      </c>
      <c r="E2338" s="10" t="n">
        <v>515</v>
      </c>
      <c r="F2338" s="10" t="n">
        <v>846</v>
      </c>
      <c r="G2338" s="10" t="n">
        <v>100</v>
      </c>
      <c r="H2338" s="10" t="n">
        <v>15</v>
      </c>
      <c r="I2338" s="10" t="n">
        <v>386</v>
      </c>
      <c r="J2338" s="10" t="n">
        <v>23933</v>
      </c>
      <c r="K2338" s="11" t="n">
        <v>34474</v>
      </c>
      <c r="L2338" s="12" t="n">
        <f aca="false">IF(COUNT(F2338,G2338)=2,F2338+G2338,"")</f>
        <v>946</v>
      </c>
      <c r="M2338" s="12" t="n">
        <f aca="false">IF(COUNT(E2338,H2338)=2,E2338+H2338,"")</f>
        <v>530</v>
      </c>
    </row>
    <row r="2339" customFormat="false" ht="15" hidden="false" customHeight="false" outlineLevel="0" collapsed="false">
      <c r="A2339" s="7" t="s">
        <v>3841</v>
      </c>
      <c r="B2339" s="7" t="s">
        <v>3890</v>
      </c>
      <c r="C2339" s="8" t="s">
        <v>3891</v>
      </c>
      <c r="D2339" s="9" t="str">
        <f aca="false">A2339&amp;"|"&amp;B2339</f>
        <v>Puerto Rico|Culebra Municipio</v>
      </c>
      <c r="E2339" s="10" t="n">
        <v>548</v>
      </c>
      <c r="F2339" s="10" t="n">
        <v>1000</v>
      </c>
      <c r="G2339" s="10" t="n">
        <v>106</v>
      </c>
      <c r="H2339" s="10" t="n">
        <v>15</v>
      </c>
      <c r="I2339" s="10" t="n">
        <v>347</v>
      </c>
      <c r="J2339" s="10" t="n">
        <v>27614</v>
      </c>
      <c r="K2339" s="11" t="n">
        <v>1281</v>
      </c>
      <c r="L2339" s="12" t="n">
        <f aca="false">IF(COUNT(F2339,G2339)=2,F2339+G2339,"")</f>
        <v>1106</v>
      </c>
      <c r="M2339" s="12" t="n">
        <f aca="false">IF(COUNT(E2339,H2339)=2,E2339+H2339,"")</f>
        <v>563</v>
      </c>
    </row>
    <row r="2340" customFormat="false" ht="15" hidden="false" customHeight="false" outlineLevel="0" collapsed="false">
      <c r="A2340" s="7" t="s">
        <v>3841</v>
      </c>
      <c r="B2340" s="7" t="s">
        <v>3892</v>
      </c>
      <c r="C2340" s="8" t="s">
        <v>3893</v>
      </c>
      <c r="D2340" s="9" t="str">
        <f aca="false">A2340&amp;"|"&amp;B2340</f>
        <v>Puerto Rico|Dorado Municipio</v>
      </c>
      <c r="E2340" s="10" t="n">
        <v>692</v>
      </c>
      <c r="F2340" s="10" t="n">
        <v>1306</v>
      </c>
      <c r="G2340" s="10" t="n">
        <v>134</v>
      </c>
      <c r="H2340" s="10" t="n">
        <v>15</v>
      </c>
      <c r="I2340" s="10" t="n">
        <v>386</v>
      </c>
      <c r="J2340" s="10" t="n">
        <v>33388</v>
      </c>
      <c r="K2340" s="11" t="n">
        <v>35816</v>
      </c>
      <c r="L2340" s="12" t="n">
        <f aca="false">IF(COUNT(F2340,G2340)=2,F2340+G2340,"")</f>
        <v>1440</v>
      </c>
      <c r="M2340" s="12" t="n">
        <f aca="false">IF(COUNT(E2340,H2340)=2,E2340+H2340,"")</f>
        <v>707</v>
      </c>
    </row>
    <row r="2341" customFormat="false" ht="15" hidden="false" customHeight="false" outlineLevel="0" collapsed="false">
      <c r="A2341" s="7" t="s">
        <v>3841</v>
      </c>
      <c r="B2341" s="7" t="s">
        <v>3894</v>
      </c>
      <c r="C2341" s="8" t="s">
        <v>3895</v>
      </c>
      <c r="D2341" s="9" t="str">
        <f aca="false">A2341&amp;"|"&amp;B2341</f>
        <v>Puerto Rico|Fajardo Municipio</v>
      </c>
      <c r="E2341" s="10" t="n">
        <v>610</v>
      </c>
      <c r="F2341" s="10" t="n">
        <v>788</v>
      </c>
      <c r="G2341" s="10" t="n">
        <v>118</v>
      </c>
      <c r="H2341" s="10" t="n">
        <v>15</v>
      </c>
      <c r="I2341" s="10" t="n">
        <v>347</v>
      </c>
      <c r="J2341" s="10" t="n">
        <v>25170</v>
      </c>
      <c r="K2341" s="11" t="n">
        <v>31756</v>
      </c>
      <c r="L2341" s="12" t="n">
        <f aca="false">IF(COUNT(F2341,G2341)=2,F2341+G2341,"")</f>
        <v>906</v>
      </c>
      <c r="M2341" s="12" t="n">
        <f aca="false">IF(COUNT(E2341,H2341)=2,E2341+H2341,"")</f>
        <v>625</v>
      </c>
    </row>
    <row r="2342" customFormat="false" ht="15" hidden="false" customHeight="false" outlineLevel="0" collapsed="false">
      <c r="A2342" s="7" t="s">
        <v>3841</v>
      </c>
      <c r="B2342" s="7" t="s">
        <v>3896</v>
      </c>
      <c r="C2342" s="8" t="s">
        <v>3897</v>
      </c>
      <c r="D2342" s="9" t="str">
        <f aca="false">A2342&amp;"|"&amp;B2342</f>
        <v>Puerto Rico|Florida Municipio</v>
      </c>
      <c r="E2342" s="10" t="n">
        <v>671</v>
      </c>
      <c r="F2342" s="10" t="n">
        <v>668</v>
      </c>
      <c r="G2342" s="10" t="n">
        <v>130</v>
      </c>
      <c r="H2342" s="10" t="n">
        <v>15</v>
      </c>
      <c r="I2342" s="10" t="n">
        <v>355</v>
      </c>
      <c r="J2342" s="10" t="n">
        <v>21213</v>
      </c>
      <c r="K2342" s="11" t="n">
        <v>11624</v>
      </c>
      <c r="L2342" s="12" t="n">
        <f aca="false">IF(COUNT(F2342,G2342)=2,F2342+G2342,"")</f>
        <v>798</v>
      </c>
      <c r="M2342" s="12" t="n">
        <f aca="false">IF(COUNT(E2342,H2342)=2,E2342+H2342,"")</f>
        <v>686</v>
      </c>
    </row>
    <row r="2343" customFormat="false" ht="15" hidden="false" customHeight="false" outlineLevel="0" collapsed="false">
      <c r="A2343" s="7" t="s">
        <v>3841</v>
      </c>
      <c r="B2343" s="7" t="s">
        <v>3898</v>
      </c>
      <c r="C2343" s="8" t="s">
        <v>3899</v>
      </c>
      <c r="D2343" s="9" t="str">
        <f aca="false">A2343&amp;"|"&amp;B2343</f>
        <v>Puerto Rico|Guayama Municipio</v>
      </c>
      <c r="E2343" s="10" t="n">
        <v>443</v>
      </c>
      <c r="F2343" s="10" t="n">
        <v>747</v>
      </c>
      <c r="G2343" s="10" t="n">
        <v>86</v>
      </c>
      <c r="H2343" s="10" t="n">
        <v>15</v>
      </c>
      <c r="I2343" s="10" t="n">
        <v>315</v>
      </c>
      <c r="J2343" s="10" t="n">
        <v>20273</v>
      </c>
      <c r="K2343" s="11" t="n">
        <v>35845</v>
      </c>
      <c r="L2343" s="12" t="n">
        <f aca="false">IF(COUNT(F2343,G2343)=2,F2343+G2343,"")</f>
        <v>833</v>
      </c>
      <c r="M2343" s="12" t="n">
        <f aca="false">IF(COUNT(E2343,H2343)=2,E2343+H2343,"")</f>
        <v>458</v>
      </c>
    </row>
    <row r="2344" customFormat="false" ht="15" hidden="false" customHeight="false" outlineLevel="0" collapsed="false">
      <c r="A2344" s="7" t="s">
        <v>3841</v>
      </c>
      <c r="B2344" s="7" t="s">
        <v>3900</v>
      </c>
      <c r="C2344" s="8" t="s">
        <v>3901</v>
      </c>
      <c r="D2344" s="9" t="str">
        <f aca="false">A2344&amp;"|"&amp;B2344</f>
        <v>Puerto Rico|Guayanilla Municipio</v>
      </c>
      <c r="E2344" s="10" t="n">
        <v>435</v>
      </c>
      <c r="F2344" s="10" t="n">
        <v>822</v>
      </c>
      <c r="G2344" s="10" t="n">
        <v>84</v>
      </c>
      <c r="H2344" s="10" t="n">
        <v>15</v>
      </c>
      <c r="I2344" s="10" t="n">
        <v>320</v>
      </c>
      <c r="J2344" s="10" t="n">
        <v>21400</v>
      </c>
      <c r="K2344" s="11" t="n">
        <v>17418</v>
      </c>
      <c r="L2344" s="12" t="n">
        <f aca="false">IF(COUNT(F2344,G2344)=2,F2344+G2344,"")</f>
        <v>906</v>
      </c>
      <c r="M2344" s="12" t="n">
        <f aca="false">IF(COUNT(E2344,H2344)=2,E2344+H2344,"")</f>
        <v>450</v>
      </c>
    </row>
    <row r="2345" customFormat="false" ht="15" hidden="false" customHeight="false" outlineLevel="0" collapsed="false">
      <c r="A2345" s="7" t="s">
        <v>3841</v>
      </c>
      <c r="B2345" s="7" t="s">
        <v>3902</v>
      </c>
      <c r="C2345" s="8" t="s">
        <v>3903</v>
      </c>
      <c r="D2345" s="9" t="str">
        <f aca="false">A2345&amp;"|"&amp;B2345</f>
        <v>Puerto Rico|Guaynabo Municipio</v>
      </c>
      <c r="E2345" s="10" t="n">
        <v>850</v>
      </c>
      <c r="F2345" s="10" t="n">
        <v>1501</v>
      </c>
      <c r="G2345" s="10" t="n">
        <v>165</v>
      </c>
      <c r="H2345" s="10" t="n">
        <v>15</v>
      </c>
      <c r="I2345" s="10" t="n">
        <v>460</v>
      </c>
      <c r="J2345" s="10" t="n">
        <v>46048</v>
      </c>
      <c r="K2345" s="11" t="n">
        <v>89503</v>
      </c>
      <c r="L2345" s="12" t="n">
        <f aca="false">IF(COUNT(F2345,G2345)=2,F2345+G2345,"")</f>
        <v>1666</v>
      </c>
      <c r="M2345" s="12" t="n">
        <f aca="false">IF(COUNT(E2345,H2345)=2,E2345+H2345,"")</f>
        <v>865</v>
      </c>
    </row>
    <row r="2346" customFormat="false" ht="15" hidden="false" customHeight="false" outlineLevel="0" collapsed="false">
      <c r="A2346" s="7" t="s">
        <v>3841</v>
      </c>
      <c r="B2346" s="7" t="s">
        <v>3904</v>
      </c>
      <c r="C2346" s="8" t="s">
        <v>3905</v>
      </c>
      <c r="D2346" s="9" t="str">
        <f aca="false">A2346&amp;"|"&amp;B2346</f>
        <v>Puerto Rico|Gurabo Municipio</v>
      </c>
      <c r="E2346" s="10" t="n">
        <v>674</v>
      </c>
      <c r="F2346" s="10" t="n">
        <v>1124</v>
      </c>
      <c r="G2346" s="10" t="n">
        <v>131</v>
      </c>
      <c r="H2346" s="10" t="n">
        <v>15</v>
      </c>
      <c r="I2346" s="10" t="n">
        <v>375</v>
      </c>
      <c r="J2346" s="10" t="n">
        <v>39532</v>
      </c>
      <c r="K2346" s="11" t="n">
        <v>40383</v>
      </c>
      <c r="L2346" s="12" t="n">
        <f aca="false">IF(COUNT(F2346,G2346)=2,F2346+G2346,"")</f>
        <v>1255</v>
      </c>
      <c r="M2346" s="12" t="n">
        <f aca="false">IF(COUNT(E2346,H2346)=2,E2346+H2346,"")</f>
        <v>689</v>
      </c>
    </row>
    <row r="2347" customFormat="false" ht="15" hidden="false" customHeight="false" outlineLevel="0" collapsed="false">
      <c r="A2347" s="7" t="s">
        <v>3841</v>
      </c>
      <c r="B2347" s="7" t="s">
        <v>3906</v>
      </c>
      <c r="C2347" s="8" t="s">
        <v>3907</v>
      </c>
      <c r="D2347" s="9" t="str">
        <f aca="false">A2347&amp;"|"&amp;B2347</f>
        <v>Puerto Rico|Guánica Municipio</v>
      </c>
      <c r="E2347" s="10" t="n">
        <v>330</v>
      </c>
      <c r="F2347" s="10" t="n">
        <v>760</v>
      </c>
      <c r="G2347" s="10" t="n">
        <v>78</v>
      </c>
      <c r="H2347" s="10" t="n">
        <v>15</v>
      </c>
      <c r="I2347" s="10" t="n">
        <v>325</v>
      </c>
      <c r="J2347" s="10" t="n">
        <v>16210</v>
      </c>
      <c r="K2347" s="11" t="n">
        <v>13266</v>
      </c>
      <c r="L2347" s="12" t="n">
        <f aca="false">IF(COUNT(F2347,G2347)=2,F2347+G2347,"")</f>
        <v>838</v>
      </c>
      <c r="M2347" s="12" t="n">
        <f aca="false">IF(COUNT(E2347,H2347)=2,E2347+H2347,"")</f>
        <v>345</v>
      </c>
    </row>
    <row r="2348" customFormat="false" ht="15" hidden="false" customHeight="false" outlineLevel="0" collapsed="false">
      <c r="A2348" s="7" t="s">
        <v>3841</v>
      </c>
      <c r="B2348" s="7" t="s">
        <v>3908</v>
      </c>
      <c r="C2348" s="8" t="s">
        <v>3909</v>
      </c>
      <c r="D2348" s="9" t="str">
        <f aca="false">A2348&amp;"|"&amp;B2348</f>
        <v>Puerto Rico|Hatillo Municipio</v>
      </c>
      <c r="E2348" s="10" t="n">
        <v>602</v>
      </c>
      <c r="F2348" s="10" t="n">
        <v>894</v>
      </c>
      <c r="G2348" s="10" t="n">
        <v>117</v>
      </c>
      <c r="H2348" s="10" t="n">
        <v>15</v>
      </c>
      <c r="I2348" s="10" t="n">
        <v>355</v>
      </c>
      <c r="J2348" s="10" t="n">
        <v>28001</v>
      </c>
      <c r="K2348" s="11" t="n">
        <v>38266</v>
      </c>
      <c r="L2348" s="12" t="n">
        <f aca="false">IF(COUNT(F2348,G2348)=2,F2348+G2348,"")</f>
        <v>1011</v>
      </c>
      <c r="M2348" s="12" t="n">
        <f aca="false">IF(COUNT(E2348,H2348)=2,E2348+H2348,"")</f>
        <v>617</v>
      </c>
    </row>
    <row r="2349" customFormat="false" ht="15" hidden="false" customHeight="false" outlineLevel="0" collapsed="false">
      <c r="A2349" s="7" t="s">
        <v>3841</v>
      </c>
      <c r="B2349" s="7" t="s">
        <v>3910</v>
      </c>
      <c r="C2349" s="8" t="s">
        <v>3911</v>
      </c>
      <c r="D2349" s="9" t="str">
        <f aca="false">A2349&amp;"|"&amp;B2349</f>
        <v>Puerto Rico|Hormigueros Municipio</v>
      </c>
      <c r="E2349" s="10" t="n">
        <v>556</v>
      </c>
      <c r="F2349" s="10" t="n">
        <v>741</v>
      </c>
      <c r="G2349" s="10" t="n">
        <v>108</v>
      </c>
      <c r="H2349" s="10" t="n">
        <v>15</v>
      </c>
      <c r="I2349" s="10" t="n">
        <v>325</v>
      </c>
      <c r="J2349" s="10" t="n">
        <v>24862</v>
      </c>
      <c r="K2349" s="11" t="n">
        <v>15520</v>
      </c>
      <c r="L2349" s="12" t="n">
        <f aca="false">IF(COUNT(F2349,G2349)=2,F2349+G2349,"")</f>
        <v>849</v>
      </c>
      <c r="M2349" s="12" t="n">
        <f aca="false">IF(COUNT(E2349,H2349)=2,E2349+H2349,"")</f>
        <v>571</v>
      </c>
    </row>
    <row r="2350" customFormat="false" ht="15" hidden="false" customHeight="false" outlineLevel="0" collapsed="false">
      <c r="A2350" s="7" t="s">
        <v>3841</v>
      </c>
      <c r="B2350" s="7" t="s">
        <v>3912</v>
      </c>
      <c r="C2350" s="8" t="s">
        <v>3913</v>
      </c>
      <c r="D2350" s="9" t="str">
        <f aca="false">A2350&amp;"|"&amp;B2350</f>
        <v>Puerto Rico|Humacao Municipio</v>
      </c>
      <c r="E2350" s="10" t="n">
        <v>531</v>
      </c>
      <c r="F2350" s="10" t="n">
        <v>877</v>
      </c>
      <c r="G2350" s="10" t="n">
        <v>103</v>
      </c>
      <c r="H2350" s="10" t="n">
        <v>15</v>
      </c>
      <c r="I2350" s="10" t="n">
        <v>347</v>
      </c>
      <c r="J2350" s="10" t="n">
        <v>26083</v>
      </c>
      <c r="K2350" s="11" t="n">
        <v>50441</v>
      </c>
      <c r="L2350" s="12" t="n">
        <f aca="false">IF(COUNT(F2350,G2350)=2,F2350+G2350,"")</f>
        <v>980</v>
      </c>
      <c r="M2350" s="12" t="n">
        <f aca="false">IF(COUNT(E2350,H2350)=2,E2350+H2350,"")</f>
        <v>546</v>
      </c>
    </row>
    <row r="2351" customFormat="false" ht="15" hidden="false" customHeight="false" outlineLevel="0" collapsed="false">
      <c r="A2351" s="7" t="s">
        <v>3841</v>
      </c>
      <c r="B2351" s="7" t="s">
        <v>3914</v>
      </c>
      <c r="C2351" s="8" t="s">
        <v>3915</v>
      </c>
      <c r="D2351" s="9" t="str">
        <f aca="false">A2351&amp;"|"&amp;B2351</f>
        <v>Puerto Rico|Isabela Municipio</v>
      </c>
      <c r="E2351" s="10" t="n">
        <v>552</v>
      </c>
      <c r="F2351" s="10" t="n">
        <v>804</v>
      </c>
      <c r="G2351" s="10" t="n">
        <v>107</v>
      </c>
      <c r="H2351" s="10" t="n">
        <v>15</v>
      </c>
      <c r="I2351" s="10" t="n">
        <v>324</v>
      </c>
      <c r="J2351" s="10" t="n">
        <v>20484</v>
      </c>
      <c r="K2351" s="11" t="n">
        <v>42878</v>
      </c>
      <c r="L2351" s="12" t="n">
        <f aca="false">IF(COUNT(F2351,G2351)=2,F2351+G2351,"")</f>
        <v>911</v>
      </c>
      <c r="M2351" s="12" t="n">
        <f aca="false">IF(COUNT(E2351,H2351)=2,E2351+H2351,"")</f>
        <v>567</v>
      </c>
    </row>
    <row r="2352" customFormat="false" ht="15" hidden="false" customHeight="false" outlineLevel="0" collapsed="false">
      <c r="A2352" s="7" t="s">
        <v>3841</v>
      </c>
      <c r="B2352" s="7" t="s">
        <v>3916</v>
      </c>
      <c r="C2352" s="8" t="s">
        <v>3917</v>
      </c>
      <c r="D2352" s="9" t="str">
        <f aca="false">A2352&amp;"|"&amp;B2352</f>
        <v>Puerto Rico|Jayuya Municipio</v>
      </c>
      <c r="E2352" s="10" t="n">
        <v>463</v>
      </c>
      <c r="F2352" s="10" t="n">
        <v>685</v>
      </c>
      <c r="G2352" s="10" t="n">
        <v>90</v>
      </c>
      <c r="H2352" s="10" t="n">
        <v>15</v>
      </c>
      <c r="I2352" s="10" t="n">
        <v>320</v>
      </c>
      <c r="J2352" s="10" t="n">
        <v>18413</v>
      </c>
      <c r="K2352" s="11" t="n">
        <v>14653</v>
      </c>
      <c r="L2352" s="12" t="n">
        <f aca="false">IF(COUNT(F2352,G2352)=2,F2352+G2352,"")</f>
        <v>775</v>
      </c>
      <c r="M2352" s="12" t="n">
        <f aca="false">IF(COUNT(E2352,H2352)=2,E2352+H2352,"")</f>
        <v>478</v>
      </c>
    </row>
    <row r="2353" customFormat="false" ht="15" hidden="false" customHeight="false" outlineLevel="0" collapsed="false">
      <c r="A2353" s="7" t="s">
        <v>3841</v>
      </c>
      <c r="B2353" s="7" t="s">
        <v>3918</v>
      </c>
      <c r="C2353" s="8" t="s">
        <v>3919</v>
      </c>
      <c r="D2353" s="9" t="str">
        <f aca="false">A2353&amp;"|"&amp;B2353</f>
        <v>Puerto Rico|Juana Díaz Municipio</v>
      </c>
      <c r="E2353" s="10" t="n">
        <v>539</v>
      </c>
      <c r="F2353" s="10" t="n">
        <v>849</v>
      </c>
      <c r="G2353" s="10" t="n">
        <v>105</v>
      </c>
      <c r="H2353" s="10" t="n">
        <v>15</v>
      </c>
      <c r="I2353" s="10" t="n">
        <v>320</v>
      </c>
      <c r="J2353" s="10" t="n">
        <v>23823</v>
      </c>
      <c r="K2353" s="11" t="n">
        <v>46276</v>
      </c>
      <c r="L2353" s="12" t="n">
        <f aca="false">IF(COUNT(F2353,G2353)=2,F2353+G2353,"")</f>
        <v>954</v>
      </c>
      <c r="M2353" s="12" t="n">
        <f aca="false">IF(COUNT(E2353,H2353)=2,E2353+H2353,"")</f>
        <v>554</v>
      </c>
    </row>
    <row r="2354" customFormat="false" ht="15" hidden="false" customHeight="false" outlineLevel="0" collapsed="false">
      <c r="A2354" s="7" t="s">
        <v>3841</v>
      </c>
      <c r="B2354" s="7" t="s">
        <v>3920</v>
      </c>
      <c r="C2354" s="8" t="s">
        <v>3921</v>
      </c>
      <c r="D2354" s="9" t="str">
        <f aca="false">A2354&amp;"|"&amp;B2354</f>
        <v>Puerto Rico|Juncos Municipio</v>
      </c>
      <c r="E2354" s="10" t="n">
        <v>589</v>
      </c>
      <c r="F2354" s="10" t="n">
        <v>860</v>
      </c>
      <c r="G2354" s="10" t="n">
        <v>114</v>
      </c>
      <c r="H2354" s="10" t="n">
        <v>15</v>
      </c>
      <c r="I2354" s="10" t="n">
        <v>347</v>
      </c>
      <c r="J2354" s="10" t="n">
        <v>28196</v>
      </c>
      <c r="K2354" s="11" t="n">
        <v>36895</v>
      </c>
      <c r="L2354" s="12" t="n">
        <f aca="false">IF(COUNT(F2354,G2354)=2,F2354+G2354,"")</f>
        <v>974</v>
      </c>
      <c r="M2354" s="12" t="n">
        <f aca="false">IF(COUNT(E2354,H2354)=2,E2354+H2354,"")</f>
        <v>604</v>
      </c>
    </row>
    <row r="2355" customFormat="false" ht="15" hidden="false" customHeight="false" outlineLevel="0" collapsed="false">
      <c r="A2355" s="7" t="s">
        <v>3841</v>
      </c>
      <c r="B2355" s="7" t="s">
        <v>3922</v>
      </c>
      <c r="C2355" s="8" t="s">
        <v>3923</v>
      </c>
      <c r="D2355" s="9" t="str">
        <f aca="false">A2355&amp;"|"&amp;B2355</f>
        <v>Puerto Rico|Lajas Municipio</v>
      </c>
      <c r="E2355" s="10" t="n">
        <v>502</v>
      </c>
      <c r="F2355" s="10" t="n">
        <v>694</v>
      </c>
      <c r="G2355" s="10" t="n">
        <v>97</v>
      </c>
      <c r="H2355" s="10" t="n">
        <v>15</v>
      </c>
      <c r="I2355" s="10" t="n">
        <v>325</v>
      </c>
      <c r="J2355" s="10" t="n">
        <v>18920</v>
      </c>
      <c r="K2355" s="11" t="n">
        <v>23133</v>
      </c>
      <c r="L2355" s="12" t="n">
        <f aca="false">IF(COUNT(F2355,G2355)=2,F2355+G2355,"")</f>
        <v>791</v>
      </c>
      <c r="M2355" s="12" t="n">
        <f aca="false">IF(COUNT(E2355,H2355)=2,E2355+H2355,"")</f>
        <v>517</v>
      </c>
    </row>
    <row r="2356" customFormat="false" ht="15" hidden="false" customHeight="false" outlineLevel="0" collapsed="false">
      <c r="A2356" s="7" t="s">
        <v>3841</v>
      </c>
      <c r="B2356" s="7" t="s">
        <v>3924</v>
      </c>
      <c r="C2356" s="8" t="s">
        <v>3925</v>
      </c>
      <c r="D2356" s="9" t="str">
        <f aca="false">A2356&amp;"|"&amp;B2356</f>
        <v>Puerto Rico|Lares Municipio</v>
      </c>
      <c r="E2356" s="10" t="n">
        <v>493</v>
      </c>
      <c r="F2356" s="10" t="n">
        <v>684</v>
      </c>
      <c r="G2356" s="10" t="n">
        <v>96</v>
      </c>
      <c r="H2356" s="10" t="n">
        <v>15</v>
      </c>
      <c r="I2356" s="10" t="n">
        <v>355</v>
      </c>
      <c r="J2356" s="10" t="n">
        <v>19323</v>
      </c>
      <c r="K2356" s="11" t="n">
        <v>27944</v>
      </c>
      <c r="L2356" s="12" t="n">
        <f aca="false">IF(COUNT(F2356,G2356)=2,F2356+G2356,"")</f>
        <v>780</v>
      </c>
      <c r="M2356" s="12" t="n">
        <f aca="false">IF(COUNT(E2356,H2356)=2,E2356+H2356,"")</f>
        <v>508</v>
      </c>
    </row>
    <row r="2357" customFormat="false" ht="15" hidden="false" customHeight="false" outlineLevel="0" collapsed="false">
      <c r="A2357" s="7" t="s">
        <v>3841</v>
      </c>
      <c r="B2357" s="7" t="s">
        <v>3926</v>
      </c>
      <c r="C2357" s="8" t="s">
        <v>3927</v>
      </c>
      <c r="D2357" s="9" t="str">
        <f aca="false">A2357&amp;"|"&amp;B2357</f>
        <v>Puerto Rico|Las Marías Municipio</v>
      </c>
      <c r="E2357" s="10" t="n">
        <v>358</v>
      </c>
      <c r="F2357" s="10" t="n">
        <v>639</v>
      </c>
      <c r="G2357" s="10" t="n">
        <v>78</v>
      </c>
      <c r="H2357" s="10" t="n">
        <v>15</v>
      </c>
      <c r="I2357" s="10" t="n">
        <v>324</v>
      </c>
      <c r="J2357" s="10" t="n">
        <v>16170</v>
      </c>
      <c r="K2357" s="11" t="n">
        <v>8790</v>
      </c>
      <c r="L2357" s="12" t="n">
        <f aca="false">IF(COUNT(F2357,G2357)=2,F2357+G2357,"")</f>
        <v>717</v>
      </c>
      <c r="M2357" s="12" t="n">
        <f aca="false">IF(COUNT(E2357,H2357)=2,E2357+H2357,"")</f>
        <v>373</v>
      </c>
    </row>
    <row r="2358" customFormat="false" ht="15" hidden="false" customHeight="false" outlineLevel="0" collapsed="false">
      <c r="A2358" s="7" t="s">
        <v>3841</v>
      </c>
      <c r="B2358" s="7" t="s">
        <v>3928</v>
      </c>
      <c r="C2358" s="8" t="s">
        <v>3929</v>
      </c>
      <c r="D2358" s="9" t="str">
        <f aca="false">A2358&amp;"|"&amp;B2358</f>
        <v>Puerto Rico|Las Piedras Municipio</v>
      </c>
      <c r="E2358" s="10" t="n">
        <v>496</v>
      </c>
      <c r="F2358" s="10" t="n">
        <v>823</v>
      </c>
      <c r="G2358" s="10" t="n">
        <v>96</v>
      </c>
      <c r="H2358" s="10" t="n">
        <v>15</v>
      </c>
      <c r="I2358" s="10" t="n">
        <v>347</v>
      </c>
      <c r="J2358" s="10" t="n">
        <v>25697</v>
      </c>
      <c r="K2358" s="11" t="n">
        <v>35034</v>
      </c>
      <c r="L2358" s="12" t="n">
        <f aca="false">IF(COUNT(F2358,G2358)=2,F2358+G2358,"")</f>
        <v>919</v>
      </c>
      <c r="M2358" s="12" t="n">
        <f aca="false">IF(COUNT(E2358,H2358)=2,E2358+H2358,"")</f>
        <v>511</v>
      </c>
    </row>
    <row r="2359" customFormat="false" ht="15" hidden="false" customHeight="false" outlineLevel="0" collapsed="false">
      <c r="A2359" s="7" t="s">
        <v>3841</v>
      </c>
      <c r="B2359" s="7" t="s">
        <v>3930</v>
      </c>
      <c r="C2359" s="8" t="s">
        <v>3931</v>
      </c>
      <c r="D2359" s="9" t="str">
        <f aca="false">A2359&amp;"|"&amp;B2359</f>
        <v>Puerto Rico|Loíza Municipio</v>
      </c>
      <c r="E2359" s="10" t="n">
        <v>467</v>
      </c>
      <c r="F2359" s="10" t="n">
        <v>808</v>
      </c>
      <c r="G2359" s="10" t="n">
        <v>91</v>
      </c>
      <c r="H2359" s="10" t="n">
        <v>15</v>
      </c>
      <c r="I2359" s="10" t="n">
        <v>377</v>
      </c>
      <c r="J2359" s="10" t="n">
        <v>22500</v>
      </c>
      <c r="K2359" s="11" t="n">
        <v>23176</v>
      </c>
      <c r="L2359" s="12" t="n">
        <f aca="false">IF(COUNT(F2359,G2359)=2,F2359+G2359,"")</f>
        <v>899</v>
      </c>
      <c r="M2359" s="12" t="n">
        <f aca="false">IF(COUNT(E2359,H2359)=2,E2359+H2359,"")</f>
        <v>482</v>
      </c>
    </row>
    <row r="2360" customFormat="false" ht="15" hidden="false" customHeight="false" outlineLevel="0" collapsed="false">
      <c r="A2360" s="7" t="s">
        <v>3841</v>
      </c>
      <c r="B2360" s="7" t="s">
        <v>3932</v>
      </c>
      <c r="C2360" s="8" t="s">
        <v>3933</v>
      </c>
      <c r="D2360" s="9" t="str">
        <f aca="false">A2360&amp;"|"&amp;B2360</f>
        <v>Puerto Rico|Luquillo Municipio</v>
      </c>
      <c r="E2360" s="10" t="n">
        <v>532</v>
      </c>
      <c r="F2360" s="10" t="n">
        <v>849</v>
      </c>
      <c r="G2360" s="10" t="n">
        <v>103</v>
      </c>
      <c r="H2360" s="10" t="n">
        <v>15</v>
      </c>
      <c r="I2360" s="10" t="n">
        <v>377</v>
      </c>
      <c r="J2360" s="10" t="n">
        <v>23769</v>
      </c>
      <c r="K2360" s="11" t="n">
        <v>17631</v>
      </c>
      <c r="L2360" s="12" t="n">
        <f aca="false">IF(COUNT(F2360,G2360)=2,F2360+G2360,"")</f>
        <v>952</v>
      </c>
      <c r="M2360" s="12" t="n">
        <f aca="false">IF(COUNT(E2360,H2360)=2,E2360+H2360,"")</f>
        <v>547</v>
      </c>
    </row>
    <row r="2361" customFormat="false" ht="15" hidden="false" customHeight="false" outlineLevel="0" collapsed="false">
      <c r="A2361" s="7" t="s">
        <v>3841</v>
      </c>
      <c r="B2361" s="7" t="s">
        <v>3934</v>
      </c>
      <c r="C2361" s="8" t="s">
        <v>3935</v>
      </c>
      <c r="D2361" s="9" t="str">
        <f aca="false">A2361&amp;"|"&amp;B2361</f>
        <v>Puerto Rico|Manatí Municipio</v>
      </c>
      <c r="E2361" s="10" t="n">
        <v>551</v>
      </c>
      <c r="F2361" s="10" t="n">
        <v>897</v>
      </c>
      <c r="G2361" s="10" t="n">
        <v>107</v>
      </c>
      <c r="H2361" s="10" t="n">
        <v>15</v>
      </c>
      <c r="I2361" s="10" t="n">
        <v>355</v>
      </c>
      <c r="J2361" s="10" t="n">
        <v>20352</v>
      </c>
      <c r="K2361" s="11" t="n">
        <v>39152</v>
      </c>
      <c r="L2361" s="12" t="n">
        <f aca="false">IF(COUNT(F2361,G2361)=2,F2361+G2361,"")</f>
        <v>1004</v>
      </c>
      <c r="M2361" s="12" t="n">
        <f aca="false">IF(COUNT(E2361,H2361)=2,E2361+H2361,"")</f>
        <v>566</v>
      </c>
    </row>
    <row r="2362" customFormat="false" ht="15" hidden="false" customHeight="false" outlineLevel="0" collapsed="false">
      <c r="A2362" s="7" t="s">
        <v>3841</v>
      </c>
      <c r="B2362" s="7" t="s">
        <v>3936</v>
      </c>
      <c r="C2362" s="8" t="s">
        <v>3937</v>
      </c>
      <c r="D2362" s="9" t="str">
        <f aca="false">A2362&amp;"|"&amp;B2362</f>
        <v>Puerto Rico|Maricao Municipio</v>
      </c>
      <c r="E2362" s="10" t="n">
        <v>405</v>
      </c>
      <c r="F2362" s="10" t="n">
        <v>559</v>
      </c>
      <c r="G2362" s="10" t="n">
        <v>79</v>
      </c>
      <c r="H2362" s="10" t="n">
        <v>15</v>
      </c>
      <c r="I2362" s="10" t="n">
        <v>325</v>
      </c>
      <c r="J2362" s="10" t="n">
        <v>20541</v>
      </c>
      <c r="K2362" s="11" t="n">
        <v>5176</v>
      </c>
      <c r="L2362" s="12" t="n">
        <f aca="false">IF(COUNT(F2362,G2362)=2,F2362+G2362,"")</f>
        <v>638</v>
      </c>
      <c r="M2362" s="12" t="n">
        <f aca="false">IF(COUNT(E2362,H2362)=2,E2362+H2362,"")</f>
        <v>420</v>
      </c>
    </row>
    <row r="2363" customFormat="false" ht="15" hidden="false" customHeight="false" outlineLevel="0" collapsed="false">
      <c r="A2363" s="7" t="s">
        <v>3841</v>
      </c>
      <c r="B2363" s="7" t="s">
        <v>3938</v>
      </c>
      <c r="C2363" s="8" t="s">
        <v>3939</v>
      </c>
      <c r="D2363" s="9" t="str">
        <f aca="false">A2363&amp;"|"&amp;B2363</f>
        <v>Puerto Rico|Maunabo Municipio</v>
      </c>
      <c r="E2363" s="10" t="n">
        <v>498</v>
      </c>
      <c r="F2363" s="10" t="n">
        <v>716</v>
      </c>
      <c r="G2363" s="10" t="n">
        <v>97</v>
      </c>
      <c r="H2363" s="10" t="n">
        <v>15</v>
      </c>
      <c r="I2363" s="10" t="n">
        <v>347</v>
      </c>
      <c r="J2363" s="10" t="n">
        <v>19363</v>
      </c>
      <c r="K2363" s="11" t="n">
        <v>10482</v>
      </c>
      <c r="L2363" s="12" t="n">
        <f aca="false">IF(COUNT(F2363,G2363)=2,F2363+G2363,"")</f>
        <v>813</v>
      </c>
      <c r="M2363" s="12" t="n">
        <f aca="false">IF(COUNT(E2363,H2363)=2,E2363+H2363,"")</f>
        <v>513</v>
      </c>
    </row>
    <row r="2364" customFormat="false" ht="15" hidden="false" customHeight="false" outlineLevel="0" collapsed="false">
      <c r="A2364" s="7" t="s">
        <v>3841</v>
      </c>
      <c r="B2364" s="7" t="s">
        <v>3940</v>
      </c>
      <c r="C2364" s="8" t="s">
        <v>3941</v>
      </c>
      <c r="D2364" s="9" t="str">
        <f aca="false">A2364&amp;"|"&amp;B2364</f>
        <v>Puerto Rico|Mayagüez Municipio</v>
      </c>
      <c r="E2364" s="10" t="n">
        <v>456</v>
      </c>
      <c r="F2364" s="10" t="n">
        <v>870</v>
      </c>
      <c r="G2364" s="10" t="n">
        <v>88</v>
      </c>
      <c r="H2364" s="10" t="n">
        <v>15</v>
      </c>
      <c r="I2364" s="10" t="n">
        <v>325</v>
      </c>
      <c r="J2364" s="10" t="n">
        <v>17963</v>
      </c>
      <c r="K2364" s="11" t="n">
        <v>71824</v>
      </c>
      <c r="L2364" s="12" t="n">
        <f aca="false">IF(COUNT(F2364,G2364)=2,F2364+G2364,"")</f>
        <v>958</v>
      </c>
      <c r="M2364" s="12" t="n">
        <f aca="false">IF(COUNT(E2364,H2364)=2,E2364+H2364,"")</f>
        <v>471</v>
      </c>
    </row>
    <row r="2365" customFormat="false" ht="15" hidden="false" customHeight="false" outlineLevel="0" collapsed="false">
      <c r="A2365" s="7" t="s">
        <v>3841</v>
      </c>
      <c r="B2365" s="7" t="s">
        <v>3942</v>
      </c>
      <c r="C2365" s="8" t="s">
        <v>3943</v>
      </c>
      <c r="D2365" s="9" t="str">
        <f aca="false">A2365&amp;"|"&amp;B2365</f>
        <v>Puerto Rico|Moca Municipio</v>
      </c>
      <c r="E2365" s="10" t="n">
        <v>504</v>
      </c>
      <c r="F2365" s="10" t="n">
        <v>797</v>
      </c>
      <c r="G2365" s="10" t="n">
        <v>98</v>
      </c>
      <c r="H2365" s="10" t="n">
        <v>15</v>
      </c>
      <c r="I2365" s="10" t="n">
        <v>324</v>
      </c>
      <c r="J2365" s="10" t="n">
        <v>21415</v>
      </c>
      <c r="K2365" s="11" t="n">
        <v>37402</v>
      </c>
      <c r="L2365" s="12" t="n">
        <f aca="false">IF(COUNT(F2365,G2365)=2,F2365+G2365,"")</f>
        <v>895</v>
      </c>
      <c r="M2365" s="12" t="n">
        <f aca="false">IF(COUNT(E2365,H2365)=2,E2365+H2365,"")</f>
        <v>519</v>
      </c>
    </row>
    <row r="2366" customFormat="false" ht="15" hidden="false" customHeight="false" outlineLevel="0" collapsed="false">
      <c r="A2366" s="7" t="s">
        <v>3841</v>
      </c>
      <c r="B2366" s="7" t="s">
        <v>3944</v>
      </c>
      <c r="C2366" s="8" t="s">
        <v>3945</v>
      </c>
      <c r="D2366" s="9" t="str">
        <f aca="false">A2366&amp;"|"&amp;B2366</f>
        <v>Puerto Rico|Morovis Municipio</v>
      </c>
      <c r="E2366" s="10" t="n">
        <v>572</v>
      </c>
      <c r="F2366" s="10" t="n">
        <v>810</v>
      </c>
      <c r="G2366" s="10" t="n">
        <v>111</v>
      </c>
      <c r="H2366" s="10" t="n">
        <v>15</v>
      </c>
      <c r="I2366" s="10" t="n">
        <v>355</v>
      </c>
      <c r="J2366" s="10" t="n">
        <v>23010</v>
      </c>
      <c r="K2366" s="11" t="n">
        <v>28534</v>
      </c>
      <c r="L2366" s="12" t="n">
        <f aca="false">IF(COUNT(F2366,G2366)=2,F2366+G2366,"")</f>
        <v>921</v>
      </c>
      <c r="M2366" s="12" t="n">
        <f aca="false">IF(COUNT(E2366,H2366)=2,E2366+H2366,"")</f>
        <v>587</v>
      </c>
    </row>
    <row r="2367" customFormat="false" ht="15" hidden="false" customHeight="false" outlineLevel="0" collapsed="false">
      <c r="A2367" s="7" t="s">
        <v>3841</v>
      </c>
      <c r="B2367" s="7" t="s">
        <v>3946</v>
      </c>
      <c r="C2367" s="8" t="s">
        <v>3947</v>
      </c>
      <c r="D2367" s="9" t="str">
        <f aca="false">A2367&amp;"|"&amp;B2367</f>
        <v>Puerto Rico|Naguabo Municipio</v>
      </c>
      <c r="E2367" s="10" t="n">
        <v>525</v>
      </c>
      <c r="F2367" s="10" t="n">
        <v>692</v>
      </c>
      <c r="G2367" s="10" t="n">
        <v>102</v>
      </c>
      <c r="H2367" s="10" t="n">
        <v>15</v>
      </c>
      <c r="I2367" s="10" t="n">
        <v>347</v>
      </c>
      <c r="J2367" s="10" t="n">
        <v>21416</v>
      </c>
      <c r="K2367" s="11" t="n">
        <v>23205</v>
      </c>
      <c r="L2367" s="12" t="n">
        <f aca="false">IF(COUNT(F2367,G2367)=2,F2367+G2367,"")</f>
        <v>794</v>
      </c>
      <c r="M2367" s="12" t="n">
        <f aca="false">IF(COUNT(E2367,H2367)=2,E2367+H2367,"")</f>
        <v>540</v>
      </c>
    </row>
    <row r="2368" customFormat="false" ht="15" hidden="false" customHeight="false" outlineLevel="0" collapsed="false">
      <c r="A2368" s="7" t="s">
        <v>3841</v>
      </c>
      <c r="B2368" s="7" t="s">
        <v>3948</v>
      </c>
      <c r="C2368" s="8" t="s">
        <v>3949</v>
      </c>
      <c r="D2368" s="9" t="str">
        <f aca="false">A2368&amp;"|"&amp;B2368</f>
        <v>Puerto Rico|Naranjito Municipio</v>
      </c>
      <c r="E2368" s="10" t="n">
        <v>490</v>
      </c>
      <c r="F2368" s="10" t="n">
        <v>768</v>
      </c>
      <c r="G2368" s="10" t="n">
        <v>95</v>
      </c>
      <c r="H2368" s="10" t="n">
        <v>15</v>
      </c>
      <c r="I2368" s="10" t="n">
        <v>386</v>
      </c>
      <c r="J2368" s="10" t="n">
        <v>21399</v>
      </c>
      <c r="K2368" s="11" t="n">
        <v>29246</v>
      </c>
      <c r="L2368" s="12" t="n">
        <f aca="false">IF(COUNT(F2368,G2368)=2,F2368+G2368,"")</f>
        <v>863</v>
      </c>
      <c r="M2368" s="12" t="n">
        <f aca="false">IF(COUNT(E2368,H2368)=2,E2368+H2368,"")</f>
        <v>505</v>
      </c>
    </row>
    <row r="2369" customFormat="false" ht="15" hidden="false" customHeight="false" outlineLevel="0" collapsed="false">
      <c r="A2369" s="7" t="s">
        <v>3841</v>
      </c>
      <c r="B2369" s="7" t="s">
        <v>3950</v>
      </c>
      <c r="C2369" s="8" t="s">
        <v>3951</v>
      </c>
      <c r="D2369" s="9" t="str">
        <f aca="false">A2369&amp;"|"&amp;B2369</f>
        <v>Puerto Rico|Orocovis Municipio</v>
      </c>
      <c r="E2369" s="10" t="n">
        <v>480</v>
      </c>
      <c r="F2369" s="10" t="n">
        <v>784</v>
      </c>
      <c r="G2369" s="10" t="n">
        <v>93</v>
      </c>
      <c r="H2369" s="10" t="n">
        <v>15</v>
      </c>
      <c r="I2369" s="10" t="n">
        <v>320</v>
      </c>
      <c r="J2369" s="10" t="n">
        <v>19062</v>
      </c>
      <c r="K2369" s="11" t="n">
        <v>21351</v>
      </c>
      <c r="L2369" s="12" t="n">
        <f aca="false">IF(COUNT(F2369,G2369)=2,F2369+G2369,"")</f>
        <v>877</v>
      </c>
      <c r="M2369" s="12" t="n">
        <f aca="false">IF(COUNT(E2369,H2369)=2,E2369+H2369,"")</f>
        <v>495</v>
      </c>
    </row>
    <row r="2370" customFormat="false" ht="15" hidden="false" customHeight="false" outlineLevel="0" collapsed="false">
      <c r="A2370" s="7" t="s">
        <v>3841</v>
      </c>
      <c r="B2370" s="7" t="s">
        <v>3952</v>
      </c>
      <c r="C2370" s="8" t="s">
        <v>3953</v>
      </c>
      <c r="D2370" s="9" t="str">
        <f aca="false">A2370&amp;"|"&amp;B2370</f>
        <v>Puerto Rico|Patillas Municipio</v>
      </c>
      <c r="E2370" s="10" t="n">
        <v>515</v>
      </c>
      <c r="F2370" s="10" t="n">
        <v>752</v>
      </c>
      <c r="G2370" s="10" t="n">
        <v>100</v>
      </c>
      <c r="H2370" s="10" t="n">
        <v>15</v>
      </c>
      <c r="I2370" s="10" t="n">
        <v>315</v>
      </c>
      <c r="J2370" s="10" t="n">
        <v>23422</v>
      </c>
      <c r="K2370" s="11" t="n">
        <v>15753</v>
      </c>
      <c r="L2370" s="12" t="n">
        <f aca="false">IF(COUNT(F2370,G2370)=2,F2370+G2370,"")</f>
        <v>852</v>
      </c>
      <c r="M2370" s="12" t="n">
        <f aca="false">IF(COUNT(E2370,H2370)=2,E2370+H2370,"")</f>
        <v>530</v>
      </c>
    </row>
    <row r="2371" customFormat="false" ht="15" hidden="false" customHeight="false" outlineLevel="0" collapsed="false">
      <c r="A2371" s="7" t="s">
        <v>3841</v>
      </c>
      <c r="B2371" s="7" t="s">
        <v>3954</v>
      </c>
      <c r="C2371" s="8" t="s">
        <v>3955</v>
      </c>
      <c r="D2371" s="9" t="str">
        <f aca="false">A2371&amp;"|"&amp;B2371</f>
        <v>Puerto Rico|Peñuelas Municipio</v>
      </c>
      <c r="E2371" s="10" t="n">
        <v>519</v>
      </c>
      <c r="F2371" s="10" t="n">
        <v>789</v>
      </c>
      <c r="G2371" s="10" t="n">
        <v>101</v>
      </c>
      <c r="H2371" s="10" t="n">
        <v>15</v>
      </c>
      <c r="I2371" s="10" t="n">
        <v>320</v>
      </c>
      <c r="J2371" s="10" t="n">
        <v>20959</v>
      </c>
      <c r="K2371" s="11" t="n">
        <v>20082</v>
      </c>
      <c r="L2371" s="12" t="n">
        <f aca="false">IF(COUNT(F2371,G2371)=2,F2371+G2371,"")</f>
        <v>890</v>
      </c>
      <c r="M2371" s="12" t="n">
        <f aca="false">IF(COUNT(E2371,H2371)=2,E2371+H2371,"")</f>
        <v>534</v>
      </c>
    </row>
    <row r="2372" customFormat="false" ht="15" hidden="false" customHeight="false" outlineLevel="0" collapsed="false">
      <c r="A2372" s="7" t="s">
        <v>3841</v>
      </c>
      <c r="B2372" s="7" t="s">
        <v>3956</v>
      </c>
      <c r="C2372" s="8" t="s">
        <v>3957</v>
      </c>
      <c r="D2372" s="9" t="str">
        <f aca="false">A2372&amp;"|"&amp;B2372</f>
        <v>Puerto Rico|Ponce Municipio</v>
      </c>
      <c r="E2372" s="10" t="n">
        <v>504</v>
      </c>
      <c r="F2372" s="10" t="n">
        <v>860</v>
      </c>
      <c r="G2372" s="10" t="n">
        <v>98</v>
      </c>
      <c r="H2372" s="10" t="n">
        <v>15</v>
      </c>
      <c r="I2372" s="10" t="n">
        <v>320</v>
      </c>
      <c r="J2372" s="10" t="n">
        <v>18827</v>
      </c>
      <c r="K2372" s="11" t="n">
        <v>134676</v>
      </c>
      <c r="L2372" s="12" t="n">
        <f aca="false">IF(COUNT(F2372,G2372)=2,F2372+G2372,"")</f>
        <v>958</v>
      </c>
      <c r="M2372" s="12" t="n">
        <f aca="false">IF(COUNT(E2372,H2372)=2,E2372+H2372,"")</f>
        <v>519</v>
      </c>
    </row>
    <row r="2373" customFormat="false" ht="15" hidden="false" customHeight="false" outlineLevel="0" collapsed="false">
      <c r="A2373" s="7" t="s">
        <v>3841</v>
      </c>
      <c r="B2373" s="7" t="s">
        <v>3958</v>
      </c>
      <c r="C2373" s="8" t="s">
        <v>3959</v>
      </c>
      <c r="D2373" s="9" t="str">
        <f aca="false">A2373&amp;"|"&amp;B2373</f>
        <v>Puerto Rico|Quebradillas Municipio</v>
      </c>
      <c r="E2373" s="10" t="n">
        <v>527</v>
      </c>
      <c r="F2373" s="10" t="n">
        <v>804</v>
      </c>
      <c r="G2373" s="10" t="n">
        <v>102</v>
      </c>
      <c r="H2373" s="10" t="n">
        <v>15</v>
      </c>
      <c r="I2373" s="10" t="n">
        <v>355</v>
      </c>
      <c r="J2373" s="10" t="n">
        <v>23624</v>
      </c>
      <c r="K2373" s="11" t="n">
        <v>23486</v>
      </c>
      <c r="L2373" s="12" t="n">
        <f aca="false">IF(COUNT(F2373,G2373)=2,F2373+G2373,"")</f>
        <v>906</v>
      </c>
      <c r="M2373" s="12" t="n">
        <f aca="false">IF(COUNT(E2373,H2373)=2,E2373+H2373,"")</f>
        <v>542</v>
      </c>
    </row>
    <row r="2374" customFormat="false" ht="15" hidden="false" customHeight="false" outlineLevel="0" collapsed="false">
      <c r="A2374" s="7" t="s">
        <v>3841</v>
      </c>
      <c r="B2374" s="7" t="s">
        <v>3960</v>
      </c>
      <c r="C2374" s="8" t="s">
        <v>3961</v>
      </c>
      <c r="D2374" s="9" t="str">
        <f aca="false">A2374&amp;"|"&amp;B2374</f>
        <v>Puerto Rico|Rincón Municipio</v>
      </c>
      <c r="E2374" s="10" t="n">
        <v>626</v>
      </c>
      <c r="F2374" s="10" t="n">
        <v>932</v>
      </c>
      <c r="G2374" s="10" t="n">
        <v>121</v>
      </c>
      <c r="H2374" s="10" t="n">
        <v>15</v>
      </c>
      <c r="I2374" s="10" t="n">
        <v>324</v>
      </c>
      <c r="J2374" s="10" t="n">
        <v>25223</v>
      </c>
      <c r="K2374" s="11" t="n">
        <v>15276</v>
      </c>
      <c r="L2374" s="12" t="n">
        <f aca="false">IF(COUNT(F2374,G2374)=2,F2374+G2374,"")</f>
        <v>1053</v>
      </c>
      <c r="M2374" s="12" t="n">
        <f aca="false">IF(COUNT(E2374,H2374)=2,E2374+H2374,"")</f>
        <v>641</v>
      </c>
    </row>
    <row r="2375" customFormat="false" ht="15" hidden="false" customHeight="false" outlineLevel="0" collapsed="false">
      <c r="A2375" s="7" t="s">
        <v>3841</v>
      </c>
      <c r="B2375" s="7" t="s">
        <v>3962</v>
      </c>
      <c r="C2375" s="8" t="s">
        <v>3963</v>
      </c>
      <c r="D2375" s="9" t="str">
        <f aca="false">A2375&amp;"|"&amp;B2375</f>
        <v>Puerto Rico|Río Grande Municipio</v>
      </c>
      <c r="E2375" s="10" t="n">
        <v>580</v>
      </c>
      <c r="F2375" s="10" t="n">
        <v>934</v>
      </c>
      <c r="G2375" s="10" t="n">
        <v>113</v>
      </c>
      <c r="H2375" s="10" t="n">
        <v>15</v>
      </c>
      <c r="I2375" s="10" t="n">
        <v>377</v>
      </c>
      <c r="J2375" s="10" t="n">
        <v>26745</v>
      </c>
      <c r="K2375" s="11" t="n">
        <v>46478</v>
      </c>
      <c r="L2375" s="12" t="n">
        <f aca="false">IF(COUNT(F2375,G2375)=2,F2375+G2375,"")</f>
        <v>1047</v>
      </c>
      <c r="M2375" s="12" t="n">
        <f aca="false">IF(COUNT(E2375,H2375)=2,E2375+H2375,"")</f>
        <v>595</v>
      </c>
    </row>
    <row r="2376" customFormat="false" ht="15" hidden="false" customHeight="false" outlineLevel="0" collapsed="false">
      <c r="A2376" s="7" t="s">
        <v>3841</v>
      </c>
      <c r="B2376" s="7" t="s">
        <v>3964</v>
      </c>
      <c r="C2376" s="8" t="s">
        <v>3965</v>
      </c>
      <c r="D2376" s="9" t="str">
        <f aca="false">A2376&amp;"|"&amp;B2376</f>
        <v>Puerto Rico|Sabana Grande Municipio</v>
      </c>
      <c r="E2376" s="10" t="n">
        <v>438</v>
      </c>
      <c r="F2376" s="10" t="n">
        <v>739</v>
      </c>
      <c r="G2376" s="10" t="n">
        <v>85</v>
      </c>
      <c r="H2376" s="10" t="n">
        <v>15</v>
      </c>
      <c r="I2376" s="10" t="n">
        <v>325</v>
      </c>
      <c r="J2376" s="10" t="n">
        <v>20564</v>
      </c>
      <c r="K2376" s="11" t="n">
        <v>22541</v>
      </c>
      <c r="L2376" s="12" t="n">
        <f aca="false">IF(COUNT(F2376,G2376)=2,F2376+G2376,"")</f>
        <v>824</v>
      </c>
      <c r="M2376" s="12" t="n">
        <f aca="false">IF(COUNT(E2376,H2376)=2,E2376+H2376,"")</f>
        <v>453</v>
      </c>
    </row>
    <row r="2377" customFormat="false" ht="15" hidden="false" customHeight="false" outlineLevel="0" collapsed="false">
      <c r="A2377" s="7" t="s">
        <v>3841</v>
      </c>
      <c r="B2377" s="7" t="s">
        <v>3966</v>
      </c>
      <c r="C2377" s="8" t="s">
        <v>3967</v>
      </c>
      <c r="D2377" s="9" t="str">
        <f aca="false">A2377&amp;"|"&amp;B2377</f>
        <v>Puerto Rico|Salinas Municipio</v>
      </c>
      <c r="E2377" s="10" t="n">
        <v>509</v>
      </c>
      <c r="F2377" s="10" t="n">
        <v>789</v>
      </c>
      <c r="G2377" s="10" t="n">
        <v>99</v>
      </c>
      <c r="H2377" s="10" t="n">
        <v>15</v>
      </c>
      <c r="I2377" s="10" t="n">
        <v>315</v>
      </c>
      <c r="J2377" s="10" t="n">
        <v>21611</v>
      </c>
      <c r="K2377" s="11" t="n">
        <v>25397</v>
      </c>
      <c r="L2377" s="12" t="n">
        <f aca="false">IF(COUNT(F2377,G2377)=2,F2377+G2377,"")</f>
        <v>888</v>
      </c>
      <c r="M2377" s="12" t="n">
        <f aca="false">IF(COUNT(E2377,H2377)=2,E2377+H2377,"")</f>
        <v>524</v>
      </c>
    </row>
    <row r="2378" customFormat="false" ht="15" hidden="false" customHeight="false" outlineLevel="0" collapsed="false">
      <c r="A2378" s="7" t="s">
        <v>3841</v>
      </c>
      <c r="B2378" s="7" t="s">
        <v>3968</v>
      </c>
      <c r="C2378" s="8" t="s">
        <v>3969</v>
      </c>
      <c r="D2378" s="9" t="str">
        <f aca="false">A2378&amp;"|"&amp;B2378</f>
        <v>Puerto Rico|San Germán Municipio</v>
      </c>
      <c r="E2378" s="10" t="n">
        <v>464</v>
      </c>
      <c r="F2378" s="10" t="n">
        <v>829</v>
      </c>
      <c r="G2378" s="10" t="n">
        <v>90</v>
      </c>
      <c r="H2378" s="10" t="n">
        <v>15</v>
      </c>
      <c r="I2378" s="10" t="n">
        <v>325</v>
      </c>
      <c r="J2378" s="10" t="n">
        <v>17921</v>
      </c>
      <c r="K2378" s="11" t="n">
        <v>31514</v>
      </c>
      <c r="L2378" s="12" t="n">
        <f aca="false">IF(COUNT(F2378,G2378)=2,F2378+G2378,"")</f>
        <v>919</v>
      </c>
      <c r="M2378" s="12" t="n">
        <f aca="false">IF(COUNT(E2378,H2378)=2,E2378+H2378,"")</f>
        <v>479</v>
      </c>
    </row>
    <row r="2379" customFormat="false" ht="15" hidden="false" customHeight="false" outlineLevel="0" collapsed="false">
      <c r="A2379" s="7" t="s">
        <v>3841</v>
      </c>
      <c r="B2379" s="7" t="s">
        <v>3970</v>
      </c>
      <c r="C2379" s="8" t="s">
        <v>3971</v>
      </c>
      <c r="D2379" s="9" t="str">
        <f aca="false">A2379&amp;"|"&amp;B2379</f>
        <v>Puerto Rico|San Juan Municipio</v>
      </c>
      <c r="E2379" s="10" t="n">
        <v>596</v>
      </c>
      <c r="F2379" s="10" t="n">
        <v>1173</v>
      </c>
      <c r="G2379" s="10" t="n">
        <v>116</v>
      </c>
      <c r="H2379" s="10" t="n">
        <v>15</v>
      </c>
      <c r="I2379" s="10" t="n">
        <v>460</v>
      </c>
      <c r="J2379" s="10" t="n">
        <v>26981</v>
      </c>
      <c r="K2379" s="11" t="n">
        <v>338661</v>
      </c>
      <c r="L2379" s="12" t="n">
        <f aca="false">IF(COUNT(F2379,G2379)=2,F2379+G2379,"")</f>
        <v>1289</v>
      </c>
      <c r="M2379" s="12" t="n">
        <f aca="false">IF(COUNT(E2379,H2379)=2,E2379+H2379,"")</f>
        <v>611</v>
      </c>
    </row>
    <row r="2380" customFormat="false" ht="15" hidden="false" customHeight="false" outlineLevel="0" collapsed="false">
      <c r="A2380" s="7" t="s">
        <v>3841</v>
      </c>
      <c r="B2380" s="7" t="s">
        <v>3972</v>
      </c>
      <c r="C2380" s="8" t="s">
        <v>3973</v>
      </c>
      <c r="D2380" s="9" t="str">
        <f aca="false">A2380&amp;"|"&amp;B2380</f>
        <v>Puerto Rico|San Lorenzo Municipio</v>
      </c>
      <c r="E2380" s="10" t="n">
        <v>552</v>
      </c>
      <c r="F2380" s="10" t="n">
        <v>967</v>
      </c>
      <c r="G2380" s="10" t="n">
        <v>107</v>
      </c>
      <c r="H2380" s="10" t="n">
        <v>15</v>
      </c>
      <c r="I2380" s="10" t="n">
        <v>375</v>
      </c>
      <c r="J2380" s="10" t="n">
        <v>21320</v>
      </c>
      <c r="K2380" s="11" t="n">
        <v>37515</v>
      </c>
      <c r="L2380" s="12" t="n">
        <f aca="false">IF(COUNT(F2380,G2380)=2,F2380+G2380,"")</f>
        <v>1074</v>
      </c>
      <c r="M2380" s="12" t="n">
        <f aca="false">IF(COUNT(E2380,H2380)=2,E2380+H2380,"")</f>
        <v>567</v>
      </c>
    </row>
    <row r="2381" customFormat="false" ht="15" hidden="false" customHeight="false" outlineLevel="0" collapsed="false">
      <c r="A2381" s="7" t="s">
        <v>3841</v>
      </c>
      <c r="B2381" s="7" t="s">
        <v>3974</v>
      </c>
      <c r="C2381" s="8" t="s">
        <v>3975</v>
      </c>
      <c r="D2381" s="9" t="str">
        <f aca="false">A2381&amp;"|"&amp;B2381</f>
        <v>Puerto Rico|San Sebastián Municipio</v>
      </c>
      <c r="E2381" s="10" t="n">
        <v>481</v>
      </c>
      <c r="F2381" s="10" t="n">
        <v>717</v>
      </c>
      <c r="G2381" s="10" t="n">
        <v>93</v>
      </c>
      <c r="H2381" s="10" t="n">
        <v>15</v>
      </c>
      <c r="I2381" s="10" t="n">
        <v>324</v>
      </c>
      <c r="J2381" s="10" t="n">
        <v>17834</v>
      </c>
      <c r="K2381" s="11" t="n">
        <v>39168</v>
      </c>
      <c r="L2381" s="12" t="n">
        <f aca="false">IF(COUNT(F2381,G2381)=2,F2381+G2381,"")</f>
        <v>810</v>
      </c>
      <c r="M2381" s="12" t="n">
        <f aca="false">IF(COUNT(E2381,H2381)=2,E2381+H2381,"")</f>
        <v>496</v>
      </c>
    </row>
    <row r="2382" customFormat="false" ht="15" hidden="false" customHeight="false" outlineLevel="0" collapsed="false">
      <c r="A2382" s="7" t="s">
        <v>3841</v>
      </c>
      <c r="B2382" s="7" t="s">
        <v>3976</v>
      </c>
      <c r="C2382" s="8" t="s">
        <v>3977</v>
      </c>
      <c r="D2382" s="9" t="str">
        <f aca="false">A2382&amp;"|"&amp;B2382</f>
        <v>Puerto Rico|Santa Isabel Municipio</v>
      </c>
      <c r="E2382" s="10" t="n">
        <v>486</v>
      </c>
      <c r="F2382" s="10" t="n">
        <v>874</v>
      </c>
      <c r="G2382" s="10" t="n">
        <v>94</v>
      </c>
      <c r="H2382" s="10" t="n">
        <v>15</v>
      </c>
      <c r="I2382" s="10" t="n">
        <v>315</v>
      </c>
      <c r="J2382" s="10" t="n">
        <v>23197</v>
      </c>
      <c r="K2382" s="11" t="n">
        <v>20064</v>
      </c>
      <c r="L2382" s="12" t="n">
        <f aca="false">IF(COUNT(F2382,G2382)=2,F2382+G2382,"")</f>
        <v>968</v>
      </c>
      <c r="M2382" s="12" t="n">
        <f aca="false">IF(COUNT(E2382,H2382)=2,E2382+H2382,"")</f>
        <v>501</v>
      </c>
    </row>
    <row r="2383" customFormat="false" ht="15" hidden="false" customHeight="false" outlineLevel="0" collapsed="false">
      <c r="A2383" s="7" t="s">
        <v>3841</v>
      </c>
      <c r="B2383" s="7" t="s">
        <v>3978</v>
      </c>
      <c r="C2383" s="8" t="s">
        <v>3979</v>
      </c>
      <c r="D2383" s="9" t="str">
        <f aca="false">A2383&amp;"|"&amp;B2383</f>
        <v>Puerto Rico|Toa Alta Municipio</v>
      </c>
      <c r="E2383" s="10" t="n">
        <v>723</v>
      </c>
      <c r="F2383" s="10" t="n">
        <v>1178</v>
      </c>
      <c r="G2383" s="10" t="n">
        <v>140</v>
      </c>
      <c r="H2383" s="10" t="n">
        <v>15</v>
      </c>
      <c r="I2383" s="10" t="n">
        <v>386</v>
      </c>
      <c r="J2383" s="10" t="n">
        <v>33349</v>
      </c>
      <c r="K2383" s="11" t="n">
        <v>66536</v>
      </c>
      <c r="L2383" s="12" t="n">
        <f aca="false">IF(COUNT(F2383,G2383)=2,F2383+G2383,"")</f>
        <v>1318</v>
      </c>
      <c r="M2383" s="12" t="n">
        <f aca="false">IF(COUNT(E2383,H2383)=2,E2383+H2383,"")</f>
        <v>738</v>
      </c>
    </row>
    <row r="2384" customFormat="false" ht="15" hidden="false" customHeight="false" outlineLevel="0" collapsed="false">
      <c r="A2384" s="7" t="s">
        <v>3841</v>
      </c>
      <c r="B2384" s="7" t="s">
        <v>3980</v>
      </c>
      <c r="C2384" s="8" t="s">
        <v>3981</v>
      </c>
      <c r="D2384" s="9" t="str">
        <f aca="false">A2384&amp;"|"&amp;B2384</f>
        <v>Puerto Rico|Toa Baja Municipio</v>
      </c>
      <c r="E2384" s="10" t="n">
        <v>708</v>
      </c>
      <c r="F2384" s="10" t="n">
        <v>943</v>
      </c>
      <c r="G2384" s="10" t="n">
        <v>137</v>
      </c>
      <c r="H2384" s="10" t="n">
        <v>15</v>
      </c>
      <c r="I2384" s="10" t="n">
        <v>386</v>
      </c>
      <c r="J2384" s="10" t="n">
        <v>29648</v>
      </c>
      <c r="K2384" s="11" t="n">
        <v>73987</v>
      </c>
      <c r="L2384" s="12" t="n">
        <f aca="false">IF(COUNT(F2384,G2384)=2,F2384+G2384,"")</f>
        <v>1080</v>
      </c>
      <c r="M2384" s="12" t="n">
        <f aca="false">IF(COUNT(E2384,H2384)=2,E2384+H2384,"")</f>
        <v>723</v>
      </c>
    </row>
    <row r="2385" customFormat="false" ht="15" hidden="false" customHeight="false" outlineLevel="0" collapsed="false">
      <c r="A2385" s="7" t="s">
        <v>3841</v>
      </c>
      <c r="B2385" s="7" t="s">
        <v>3982</v>
      </c>
      <c r="C2385" s="8" t="s">
        <v>3983</v>
      </c>
      <c r="D2385" s="9" t="str">
        <f aca="false">A2385&amp;"|"&amp;B2385</f>
        <v>Puerto Rico|Trujillo Alto Municipio</v>
      </c>
      <c r="E2385" s="10" t="n">
        <v>628</v>
      </c>
      <c r="F2385" s="10" t="n">
        <v>1136</v>
      </c>
      <c r="G2385" s="10" t="n">
        <v>122</v>
      </c>
      <c r="H2385" s="10" t="n">
        <v>15</v>
      </c>
      <c r="I2385" s="10" t="n">
        <v>377</v>
      </c>
      <c r="J2385" s="10" t="n">
        <v>38773</v>
      </c>
      <c r="K2385" s="11" t="n">
        <v>67329</v>
      </c>
      <c r="L2385" s="12" t="n">
        <f aca="false">IF(COUNT(F2385,G2385)=2,F2385+G2385,"")</f>
        <v>1258</v>
      </c>
      <c r="M2385" s="12" t="n">
        <f aca="false">IF(COUNT(E2385,H2385)=2,E2385+H2385,"")</f>
        <v>643</v>
      </c>
    </row>
    <row r="2386" customFormat="false" ht="15" hidden="false" customHeight="false" outlineLevel="0" collapsed="false">
      <c r="A2386" s="7" t="s">
        <v>3841</v>
      </c>
      <c r="B2386" s="7" t="s">
        <v>3984</v>
      </c>
      <c r="C2386" s="8" t="s">
        <v>3985</v>
      </c>
      <c r="D2386" s="9" t="str">
        <f aca="false">A2386&amp;"|"&amp;B2386</f>
        <v>Puerto Rico|Utuado Municipio</v>
      </c>
      <c r="E2386" s="10" t="n">
        <v>466</v>
      </c>
      <c r="F2386" s="10" t="n">
        <v>735</v>
      </c>
      <c r="G2386" s="10" t="n">
        <v>90</v>
      </c>
      <c r="H2386" s="10" t="n">
        <v>15</v>
      </c>
      <c r="I2386" s="10" t="n">
        <v>355</v>
      </c>
      <c r="J2386" s="10" t="n">
        <v>17624</v>
      </c>
      <c r="K2386" s="11" t="n">
        <v>27896</v>
      </c>
      <c r="L2386" s="12" t="n">
        <f aca="false">IF(COUNT(F2386,G2386)=2,F2386+G2386,"")</f>
        <v>825</v>
      </c>
      <c r="M2386" s="12" t="n">
        <f aca="false">IF(COUNT(E2386,H2386)=2,E2386+H2386,"")</f>
        <v>481</v>
      </c>
    </row>
    <row r="2387" customFormat="false" ht="15" hidden="false" customHeight="false" outlineLevel="0" collapsed="false">
      <c r="A2387" s="7" t="s">
        <v>3841</v>
      </c>
      <c r="B2387" s="7" t="s">
        <v>3986</v>
      </c>
      <c r="C2387" s="8" t="s">
        <v>3987</v>
      </c>
      <c r="D2387" s="9" t="str">
        <f aca="false">A2387&amp;"|"&amp;B2387</f>
        <v>Puerto Rico|Vega Alta Municipio</v>
      </c>
      <c r="E2387" s="10" t="n">
        <v>648</v>
      </c>
      <c r="F2387" s="10" t="n">
        <v>994</v>
      </c>
      <c r="G2387" s="10" t="n">
        <v>126</v>
      </c>
      <c r="H2387" s="10" t="n">
        <v>15</v>
      </c>
      <c r="I2387" s="10" t="n">
        <v>386</v>
      </c>
      <c r="J2387" s="10" t="n">
        <v>25235</v>
      </c>
      <c r="K2387" s="11" t="n">
        <v>35114</v>
      </c>
      <c r="L2387" s="12" t="n">
        <f aca="false">IF(COUNT(F2387,G2387)=2,F2387+G2387,"")</f>
        <v>1120</v>
      </c>
      <c r="M2387" s="12" t="n">
        <f aca="false">IF(COUNT(E2387,H2387)=2,E2387+H2387,"")</f>
        <v>663</v>
      </c>
    </row>
    <row r="2388" customFormat="false" ht="15" hidden="false" customHeight="false" outlineLevel="0" collapsed="false">
      <c r="A2388" s="7" t="s">
        <v>3841</v>
      </c>
      <c r="B2388" s="7" t="s">
        <v>3988</v>
      </c>
      <c r="C2388" s="8" t="s">
        <v>3989</v>
      </c>
      <c r="D2388" s="9" t="str">
        <f aca="false">A2388&amp;"|"&amp;B2388</f>
        <v>Puerto Rico|Vega Baja Municipio</v>
      </c>
      <c r="E2388" s="10" t="n">
        <v>599</v>
      </c>
      <c r="F2388" s="10" t="n">
        <v>880</v>
      </c>
      <c r="G2388" s="10" t="n">
        <v>116</v>
      </c>
      <c r="H2388" s="10" t="n">
        <v>15</v>
      </c>
      <c r="I2388" s="10" t="n">
        <v>386</v>
      </c>
      <c r="J2388" s="10" t="n">
        <v>23877</v>
      </c>
      <c r="K2388" s="11" t="n">
        <v>54058</v>
      </c>
      <c r="L2388" s="12" t="n">
        <f aca="false">IF(COUNT(F2388,G2388)=2,F2388+G2388,"")</f>
        <v>996</v>
      </c>
      <c r="M2388" s="12" t="n">
        <f aca="false">IF(COUNT(E2388,H2388)=2,E2388+H2388,"")</f>
        <v>614</v>
      </c>
    </row>
    <row r="2389" customFormat="false" ht="15" hidden="false" customHeight="false" outlineLevel="0" collapsed="false">
      <c r="A2389" s="7" t="s">
        <v>3841</v>
      </c>
      <c r="B2389" s="7" t="s">
        <v>3990</v>
      </c>
      <c r="C2389" s="8" t="s">
        <v>3991</v>
      </c>
      <c r="D2389" s="9" t="str">
        <f aca="false">A2389&amp;"|"&amp;B2389</f>
        <v>Puerto Rico|Vieques Municipio</v>
      </c>
      <c r="E2389" s="10" t="n">
        <v>424</v>
      </c>
      <c r="F2389" s="10" t="n">
        <v>646</v>
      </c>
      <c r="G2389" s="10" t="n">
        <v>82</v>
      </c>
      <c r="H2389" s="10" t="n">
        <v>15</v>
      </c>
      <c r="I2389" s="10" t="n">
        <v>347</v>
      </c>
      <c r="J2389" s="10" t="n">
        <v>17531</v>
      </c>
      <c r="K2389" s="11" t="n">
        <v>8147</v>
      </c>
      <c r="L2389" s="12" t="n">
        <f aca="false">IF(COUNT(F2389,G2389)=2,F2389+G2389,"")</f>
        <v>728</v>
      </c>
      <c r="M2389" s="12" t="n">
        <f aca="false">IF(COUNT(E2389,H2389)=2,E2389+H2389,"")</f>
        <v>439</v>
      </c>
    </row>
    <row r="2390" customFormat="false" ht="15" hidden="false" customHeight="false" outlineLevel="0" collapsed="false">
      <c r="A2390" s="7" t="s">
        <v>3841</v>
      </c>
      <c r="B2390" s="7" t="s">
        <v>3992</v>
      </c>
      <c r="C2390" s="8" t="s">
        <v>3993</v>
      </c>
      <c r="D2390" s="9" t="str">
        <f aca="false">A2390&amp;"|"&amp;B2390</f>
        <v>Puerto Rico|Villalba Municipio</v>
      </c>
      <c r="E2390" s="10" t="n">
        <v>519</v>
      </c>
      <c r="F2390" s="10" t="n">
        <v>767</v>
      </c>
      <c r="G2390" s="10" t="n">
        <v>101</v>
      </c>
      <c r="H2390" s="10" t="n">
        <v>15</v>
      </c>
      <c r="I2390" s="10" t="n">
        <v>320</v>
      </c>
      <c r="J2390" s="10" t="n">
        <v>24882</v>
      </c>
      <c r="K2390" s="11" t="n">
        <v>21778</v>
      </c>
      <c r="L2390" s="12" t="n">
        <f aca="false">IF(COUNT(F2390,G2390)=2,F2390+G2390,"")</f>
        <v>868</v>
      </c>
      <c r="M2390" s="12" t="n">
        <f aca="false">IF(COUNT(E2390,H2390)=2,E2390+H2390,"")</f>
        <v>534</v>
      </c>
    </row>
    <row r="2391" customFormat="false" ht="15" hidden="false" customHeight="false" outlineLevel="0" collapsed="false">
      <c r="A2391" s="7" t="s">
        <v>3841</v>
      </c>
      <c r="B2391" s="7" t="s">
        <v>3994</v>
      </c>
      <c r="C2391" s="8" t="s">
        <v>3995</v>
      </c>
      <c r="D2391" s="9" t="str">
        <f aca="false">A2391&amp;"|"&amp;B2391</f>
        <v>Puerto Rico|Yabucoa Municipio</v>
      </c>
      <c r="E2391" s="10" t="n">
        <v>500</v>
      </c>
      <c r="F2391" s="10" t="n">
        <v>735</v>
      </c>
      <c r="G2391" s="10" t="n">
        <v>97</v>
      </c>
      <c r="H2391" s="10" t="n">
        <v>15</v>
      </c>
      <c r="I2391" s="10" t="n">
        <v>347</v>
      </c>
      <c r="J2391" s="10" t="n">
        <v>21279</v>
      </c>
      <c r="K2391" s="11" t="n">
        <v>29868</v>
      </c>
      <c r="L2391" s="12" t="n">
        <f aca="false">IF(COUNT(F2391,G2391)=2,F2391+G2391,"")</f>
        <v>832</v>
      </c>
      <c r="M2391" s="12" t="n">
        <f aca="false">IF(COUNT(E2391,H2391)=2,E2391+H2391,"")</f>
        <v>515</v>
      </c>
    </row>
    <row r="2392" customFormat="false" ht="15" hidden="false" customHeight="false" outlineLevel="0" collapsed="false">
      <c r="A2392" s="7" t="s">
        <v>3841</v>
      </c>
      <c r="B2392" s="7" t="s">
        <v>3996</v>
      </c>
      <c r="C2392" s="8" t="s">
        <v>3997</v>
      </c>
      <c r="D2392" s="9" t="str">
        <f aca="false">A2392&amp;"|"&amp;B2392</f>
        <v>Puerto Rico|Yauco Municipio</v>
      </c>
      <c r="E2392" s="10" t="n">
        <v>521</v>
      </c>
      <c r="F2392" s="10" t="n">
        <v>792</v>
      </c>
      <c r="G2392" s="10" t="n">
        <v>101</v>
      </c>
      <c r="H2392" s="10" t="n">
        <v>15</v>
      </c>
      <c r="I2392" s="10" t="n">
        <v>320</v>
      </c>
      <c r="J2392" s="10" t="n">
        <v>21918</v>
      </c>
      <c r="K2392" s="11" t="n">
        <v>33509</v>
      </c>
      <c r="L2392" s="12" t="n">
        <f aca="false">IF(COUNT(F2392,G2392)=2,F2392+G2392,"")</f>
        <v>893</v>
      </c>
      <c r="M2392" s="12" t="n">
        <f aca="false">IF(COUNT(E2392,H2392)=2,E2392+H2392,"")</f>
        <v>536</v>
      </c>
    </row>
    <row r="2393" customFormat="false" ht="15" hidden="false" customHeight="false" outlineLevel="0" collapsed="false">
      <c r="A2393" s="7" t="s">
        <v>3998</v>
      </c>
      <c r="B2393" s="7" t="s">
        <v>2139</v>
      </c>
      <c r="C2393" s="8" t="s">
        <v>3999</v>
      </c>
      <c r="D2393" s="9" t="str">
        <f aca="false">A2393&amp;"|"&amp;B2393</f>
        <v>Rhode Island|Bristol County</v>
      </c>
      <c r="E2393" s="10" t="n">
        <v>1348</v>
      </c>
      <c r="F2393" s="10" t="n">
        <v>2531</v>
      </c>
      <c r="G2393" s="10" t="n">
        <v>181</v>
      </c>
      <c r="H2393" s="10" t="n">
        <v>15</v>
      </c>
      <c r="I2393" s="10" t="n">
        <v>1271</v>
      </c>
      <c r="J2393" s="10" t="n">
        <v>110926</v>
      </c>
      <c r="K2393" s="11" t="n">
        <v>50568</v>
      </c>
      <c r="L2393" s="12" t="n">
        <f aca="false">IF(COUNT(F2393,G2393)=2,F2393+G2393,"")</f>
        <v>2712</v>
      </c>
      <c r="M2393" s="12" t="n">
        <f aca="false">IF(COUNT(E2393,H2393)=2,E2393+H2393,"")</f>
        <v>1363</v>
      </c>
    </row>
    <row r="2394" customFormat="false" ht="15" hidden="false" customHeight="false" outlineLevel="0" collapsed="false">
      <c r="A2394" s="7" t="s">
        <v>3998</v>
      </c>
      <c r="B2394" s="7" t="s">
        <v>669</v>
      </c>
      <c r="C2394" s="8" t="s">
        <v>4000</v>
      </c>
      <c r="D2394" s="9" t="str">
        <f aca="false">A2394&amp;"|"&amp;B2394</f>
        <v>Rhode Island|Kent County</v>
      </c>
      <c r="E2394" s="10" t="n">
        <v>1264</v>
      </c>
      <c r="F2394" s="10" t="n">
        <v>2151</v>
      </c>
      <c r="G2394" s="10" t="n">
        <v>170</v>
      </c>
      <c r="H2394" s="10" t="n">
        <v>15</v>
      </c>
      <c r="I2394" s="10" t="n">
        <v>1286</v>
      </c>
      <c r="J2394" s="10" t="n">
        <v>91278</v>
      </c>
      <c r="K2394" s="11" t="n">
        <v>170658</v>
      </c>
      <c r="L2394" s="12" t="n">
        <f aca="false">IF(COUNT(F2394,G2394)=2,F2394+G2394,"")</f>
        <v>2321</v>
      </c>
      <c r="M2394" s="12" t="n">
        <f aca="false">IF(COUNT(E2394,H2394)=2,E2394+H2394,"")</f>
        <v>1279</v>
      </c>
    </row>
    <row r="2395" customFormat="false" ht="15" hidden="false" customHeight="false" outlineLevel="0" collapsed="false">
      <c r="A2395" s="7" t="s">
        <v>3998</v>
      </c>
      <c r="B2395" s="7" t="s">
        <v>4001</v>
      </c>
      <c r="C2395" s="8" t="s">
        <v>4002</v>
      </c>
      <c r="D2395" s="9" t="str">
        <f aca="false">A2395&amp;"|"&amp;B2395</f>
        <v>Rhode Island|Newport County</v>
      </c>
      <c r="E2395" s="10" t="n">
        <v>1652</v>
      </c>
      <c r="F2395" s="10" t="n">
        <v>2632</v>
      </c>
      <c r="G2395" s="10" t="n">
        <v>222</v>
      </c>
      <c r="H2395" s="10" t="n">
        <v>15</v>
      </c>
      <c r="I2395" s="10" t="n">
        <v>1347</v>
      </c>
      <c r="J2395" s="10" t="n">
        <v>100859</v>
      </c>
      <c r="K2395" s="11" t="n">
        <v>85095</v>
      </c>
      <c r="L2395" s="12" t="n">
        <f aca="false">IF(COUNT(F2395,G2395)=2,F2395+G2395,"")</f>
        <v>2854</v>
      </c>
      <c r="M2395" s="12" t="n">
        <f aca="false">IF(COUNT(E2395,H2395)=2,E2395+H2395,"")</f>
        <v>1667</v>
      </c>
    </row>
    <row r="2396" customFormat="false" ht="15" hidden="false" customHeight="false" outlineLevel="0" collapsed="false">
      <c r="A2396" s="7" t="s">
        <v>3998</v>
      </c>
      <c r="B2396" s="7" t="s">
        <v>4003</v>
      </c>
      <c r="C2396" s="8" t="s">
        <v>4004</v>
      </c>
      <c r="D2396" s="9" t="str">
        <f aca="false">A2396&amp;"|"&amp;B2396</f>
        <v>Rhode Island|Providence County</v>
      </c>
      <c r="E2396" s="10" t="n">
        <v>1242</v>
      </c>
      <c r="F2396" s="10" t="n">
        <v>2100</v>
      </c>
      <c r="G2396" s="10" t="n">
        <v>167</v>
      </c>
      <c r="H2396" s="10" t="n">
        <v>15</v>
      </c>
      <c r="I2396" s="10" t="n">
        <v>1255</v>
      </c>
      <c r="J2396" s="10" t="n">
        <v>78204</v>
      </c>
      <c r="K2396" s="11" t="n">
        <v>658977</v>
      </c>
      <c r="L2396" s="12" t="n">
        <f aca="false">IF(COUNT(F2396,G2396)=2,F2396+G2396,"")</f>
        <v>2267</v>
      </c>
      <c r="M2396" s="12" t="n">
        <f aca="false">IF(COUNT(E2396,H2396)=2,E2396+H2396,"")</f>
        <v>1257</v>
      </c>
    </row>
    <row r="2397" customFormat="false" ht="15" hidden="false" customHeight="false" outlineLevel="0" collapsed="false">
      <c r="A2397" s="7" t="s">
        <v>3998</v>
      </c>
      <c r="B2397" s="7" t="s">
        <v>183</v>
      </c>
      <c r="C2397" s="8" t="s">
        <v>4005</v>
      </c>
      <c r="D2397" s="9" t="str">
        <f aca="false">A2397&amp;"|"&amp;B2397</f>
        <v>Rhode Island|Washington County</v>
      </c>
      <c r="E2397" s="10" t="n">
        <v>1303</v>
      </c>
      <c r="F2397" s="10" t="n">
        <v>2314</v>
      </c>
      <c r="G2397" s="10" t="n">
        <v>175</v>
      </c>
      <c r="H2397" s="10" t="n">
        <v>15</v>
      </c>
      <c r="I2397" s="10" t="n">
        <v>1271</v>
      </c>
      <c r="J2397" s="10" t="n">
        <v>102478</v>
      </c>
      <c r="K2397" s="11" t="n">
        <v>130073</v>
      </c>
      <c r="L2397" s="12" t="n">
        <f aca="false">IF(COUNT(F2397,G2397)=2,F2397+G2397,"")</f>
        <v>2489</v>
      </c>
      <c r="M2397" s="12" t="n">
        <f aca="false">IF(COUNT(E2397,H2397)=2,E2397+H2397,"")</f>
        <v>1318</v>
      </c>
    </row>
    <row r="2398" customFormat="false" ht="15" hidden="false" customHeight="false" outlineLevel="0" collapsed="false">
      <c r="A2398" s="7" t="s">
        <v>4006</v>
      </c>
      <c r="B2398" s="7" t="s">
        <v>4007</v>
      </c>
      <c r="C2398" s="8" t="s">
        <v>4008</v>
      </c>
      <c r="D2398" s="9" t="str">
        <f aca="false">A2398&amp;"|"&amp;B2398</f>
        <v>South Carolina|Abbeville County</v>
      </c>
      <c r="E2398" s="10" t="n">
        <v>634</v>
      </c>
      <c r="F2398" s="10" t="n">
        <v>1215</v>
      </c>
      <c r="G2398" s="10" t="n">
        <v>92</v>
      </c>
      <c r="H2398" s="10" t="n">
        <v>16</v>
      </c>
      <c r="I2398" s="10" t="n">
        <v>508</v>
      </c>
      <c r="J2398" s="10" t="n">
        <v>52112</v>
      </c>
      <c r="K2398" s="11" t="n">
        <v>24352</v>
      </c>
      <c r="L2398" s="12" t="n">
        <f aca="false">IF(COUNT(F2398,G2398)=2,F2398+G2398,"")</f>
        <v>1307</v>
      </c>
      <c r="M2398" s="12" t="n">
        <f aca="false">IF(COUNT(E2398,H2398)=2,E2398+H2398,"")</f>
        <v>650</v>
      </c>
    </row>
    <row r="2399" customFormat="false" ht="15" hidden="false" customHeight="false" outlineLevel="0" collapsed="false">
      <c r="A2399" s="7" t="s">
        <v>4006</v>
      </c>
      <c r="B2399" s="7" t="s">
        <v>4009</v>
      </c>
      <c r="C2399" s="8" t="s">
        <v>4010</v>
      </c>
      <c r="D2399" s="9" t="str">
        <f aca="false">A2399&amp;"|"&amp;B2399</f>
        <v>South Carolina|Aiken County</v>
      </c>
      <c r="E2399" s="10" t="n">
        <v>1031</v>
      </c>
      <c r="F2399" s="10" t="n">
        <v>1301</v>
      </c>
      <c r="G2399" s="10" t="n">
        <v>120</v>
      </c>
      <c r="H2399" s="10" t="n">
        <v>16</v>
      </c>
      <c r="I2399" s="10" t="n">
        <v>862</v>
      </c>
      <c r="J2399" s="10" t="n">
        <v>67940</v>
      </c>
      <c r="K2399" s="11" t="n">
        <v>171949</v>
      </c>
      <c r="L2399" s="12" t="n">
        <f aca="false">IF(COUNT(F2399,G2399)=2,F2399+G2399,"")</f>
        <v>1421</v>
      </c>
      <c r="M2399" s="12" t="n">
        <f aca="false">IF(COUNT(E2399,H2399)=2,E2399+H2399,"")</f>
        <v>1047</v>
      </c>
    </row>
    <row r="2400" customFormat="false" ht="15" hidden="false" customHeight="false" outlineLevel="0" collapsed="false">
      <c r="A2400" s="7" t="s">
        <v>4006</v>
      </c>
      <c r="B2400" s="7" t="s">
        <v>4011</v>
      </c>
      <c r="C2400" s="8" t="s">
        <v>4012</v>
      </c>
      <c r="D2400" s="9" t="str">
        <f aca="false">A2400&amp;"|"&amp;B2400</f>
        <v>South Carolina|Allendale County</v>
      </c>
      <c r="E2400" s="10" t="n">
        <v>691</v>
      </c>
      <c r="F2400" s="10" t="n">
        <v>1147</v>
      </c>
      <c r="G2400" s="10" t="n">
        <v>92</v>
      </c>
      <c r="H2400" s="10" t="n">
        <v>16</v>
      </c>
      <c r="I2400" s="10" t="n">
        <v>488</v>
      </c>
      <c r="J2400" s="10" t="n">
        <v>31603</v>
      </c>
      <c r="K2400" s="11" t="n">
        <v>7738</v>
      </c>
      <c r="L2400" s="12" t="n">
        <f aca="false">IF(COUNT(F2400,G2400)=2,F2400+G2400,"")</f>
        <v>1239</v>
      </c>
      <c r="M2400" s="12" t="n">
        <f aca="false">IF(COUNT(E2400,H2400)=2,E2400+H2400,"")</f>
        <v>707</v>
      </c>
    </row>
    <row r="2401" customFormat="false" ht="15" hidden="false" customHeight="false" outlineLevel="0" collapsed="false">
      <c r="A2401" s="7" t="s">
        <v>4006</v>
      </c>
      <c r="B2401" s="7" t="s">
        <v>1589</v>
      </c>
      <c r="C2401" s="8" t="s">
        <v>4013</v>
      </c>
      <c r="D2401" s="9" t="str">
        <f aca="false">A2401&amp;"|"&amp;B2401</f>
        <v>South Carolina|Anderson County</v>
      </c>
      <c r="E2401" s="10" t="n">
        <v>952</v>
      </c>
      <c r="F2401" s="10" t="n">
        <v>1310</v>
      </c>
      <c r="G2401" s="10" t="n">
        <v>110</v>
      </c>
      <c r="H2401" s="10" t="n">
        <v>16</v>
      </c>
      <c r="I2401" s="10" t="n">
        <v>862</v>
      </c>
      <c r="J2401" s="10" t="n">
        <v>64683</v>
      </c>
      <c r="K2401" s="11" t="n">
        <v>207218</v>
      </c>
      <c r="L2401" s="12" t="n">
        <f aca="false">IF(COUNT(F2401,G2401)=2,F2401+G2401,"")</f>
        <v>1420</v>
      </c>
      <c r="M2401" s="12" t="n">
        <f aca="false">IF(COUNT(E2401,H2401)=2,E2401+H2401,"")</f>
        <v>968</v>
      </c>
    </row>
    <row r="2402" customFormat="false" ht="15" hidden="false" customHeight="false" outlineLevel="0" collapsed="false">
      <c r="A2402" s="7" t="s">
        <v>4006</v>
      </c>
      <c r="B2402" s="7" t="s">
        <v>4014</v>
      </c>
      <c r="C2402" s="8" t="s">
        <v>4015</v>
      </c>
      <c r="D2402" s="9" t="str">
        <f aca="false">A2402&amp;"|"&amp;B2402</f>
        <v>South Carolina|Bamberg County</v>
      </c>
      <c r="E2402" s="10" t="n">
        <v>794</v>
      </c>
      <c r="F2402" s="10" t="n">
        <v>1191</v>
      </c>
      <c r="G2402" s="10" t="n">
        <v>92</v>
      </c>
      <c r="H2402" s="10" t="n">
        <v>16</v>
      </c>
      <c r="I2402" s="10" t="n">
        <v>488</v>
      </c>
      <c r="J2402" s="10" t="n">
        <v>43206</v>
      </c>
      <c r="K2402" s="11" t="n">
        <v>13164</v>
      </c>
      <c r="L2402" s="12" t="n">
        <f aca="false">IF(COUNT(F2402,G2402)=2,F2402+G2402,"")</f>
        <v>1283</v>
      </c>
      <c r="M2402" s="12" t="n">
        <f aca="false">IF(COUNT(E2402,H2402)=2,E2402+H2402,"")</f>
        <v>810</v>
      </c>
    </row>
    <row r="2403" customFormat="false" ht="15" hidden="false" customHeight="false" outlineLevel="0" collapsed="false">
      <c r="A2403" s="7" t="s">
        <v>4006</v>
      </c>
      <c r="B2403" s="7" t="s">
        <v>4016</v>
      </c>
      <c r="C2403" s="8" t="s">
        <v>4017</v>
      </c>
      <c r="D2403" s="9" t="str">
        <f aca="false">A2403&amp;"|"&amp;B2403</f>
        <v>South Carolina|Barnwell County</v>
      </c>
      <c r="E2403" s="10" t="n">
        <v>695</v>
      </c>
      <c r="F2403" s="10" t="n">
        <v>1219</v>
      </c>
      <c r="G2403" s="10" t="n">
        <v>92</v>
      </c>
      <c r="H2403" s="10" t="n">
        <v>16</v>
      </c>
      <c r="I2403" s="10" t="n">
        <v>407</v>
      </c>
      <c r="J2403" s="10" t="n">
        <v>41800</v>
      </c>
      <c r="K2403" s="11" t="n">
        <v>20565</v>
      </c>
      <c r="L2403" s="12" t="n">
        <f aca="false">IF(COUNT(F2403,G2403)=2,F2403+G2403,"")</f>
        <v>1311</v>
      </c>
      <c r="M2403" s="12" t="n">
        <f aca="false">IF(COUNT(E2403,H2403)=2,E2403+H2403,"")</f>
        <v>711</v>
      </c>
    </row>
    <row r="2404" customFormat="false" ht="15" hidden="false" customHeight="false" outlineLevel="0" collapsed="false">
      <c r="A2404" s="7" t="s">
        <v>4006</v>
      </c>
      <c r="B2404" s="7" t="s">
        <v>3204</v>
      </c>
      <c r="C2404" s="8" t="s">
        <v>4018</v>
      </c>
      <c r="D2404" s="9" t="str">
        <f aca="false">A2404&amp;"|"&amp;B2404</f>
        <v>South Carolina|Beaufort County</v>
      </c>
      <c r="E2404" s="10" t="n">
        <v>1484</v>
      </c>
      <c r="F2404" s="10" t="n">
        <v>1943</v>
      </c>
      <c r="G2404" s="10" t="n">
        <v>172</v>
      </c>
      <c r="H2404" s="10" t="n">
        <v>16</v>
      </c>
      <c r="I2404" s="10" t="n">
        <v>862</v>
      </c>
      <c r="J2404" s="10" t="n">
        <v>84819</v>
      </c>
      <c r="K2404" s="11" t="n">
        <v>192123</v>
      </c>
      <c r="L2404" s="12" t="n">
        <f aca="false">IF(COUNT(F2404,G2404)=2,F2404+G2404,"")</f>
        <v>2115</v>
      </c>
      <c r="M2404" s="12" t="n">
        <f aca="false">IF(COUNT(E2404,H2404)=2,E2404+H2404,"")</f>
        <v>1500</v>
      </c>
    </row>
    <row r="2405" customFormat="false" ht="15" hidden="false" customHeight="false" outlineLevel="0" collapsed="false">
      <c r="A2405" s="7" t="s">
        <v>4006</v>
      </c>
      <c r="B2405" s="7" t="s">
        <v>4019</v>
      </c>
      <c r="C2405" s="8" t="s">
        <v>4020</v>
      </c>
      <c r="D2405" s="9" t="str">
        <f aca="false">A2405&amp;"|"&amp;B2405</f>
        <v>South Carolina|Berkeley County</v>
      </c>
      <c r="E2405" s="10" t="n">
        <v>1518</v>
      </c>
      <c r="F2405" s="10" t="n">
        <v>1619</v>
      </c>
      <c r="G2405" s="10" t="n">
        <v>176</v>
      </c>
      <c r="H2405" s="10" t="n">
        <v>16</v>
      </c>
      <c r="I2405" s="10" t="n">
        <v>862</v>
      </c>
      <c r="J2405" s="10" t="n">
        <v>82327</v>
      </c>
      <c r="K2405" s="11" t="n">
        <v>238723</v>
      </c>
      <c r="L2405" s="12" t="n">
        <f aca="false">IF(COUNT(F2405,G2405)=2,F2405+G2405,"")</f>
        <v>1795</v>
      </c>
      <c r="M2405" s="12" t="n">
        <f aca="false">IF(COUNT(E2405,H2405)=2,E2405+H2405,"")</f>
        <v>1534</v>
      </c>
    </row>
    <row r="2406" customFormat="false" ht="15" hidden="false" customHeight="false" outlineLevel="0" collapsed="false">
      <c r="A2406" s="7" t="s">
        <v>4006</v>
      </c>
      <c r="B2406" s="7" t="s">
        <v>69</v>
      </c>
      <c r="C2406" s="8" t="s">
        <v>4021</v>
      </c>
      <c r="D2406" s="9" t="str">
        <f aca="false">A2406&amp;"|"&amp;B2406</f>
        <v>South Carolina|Calhoun County</v>
      </c>
      <c r="E2406" s="10" t="n">
        <v>994</v>
      </c>
      <c r="F2406" s="10" t="n">
        <v>1347</v>
      </c>
      <c r="G2406" s="10" t="n">
        <v>115</v>
      </c>
      <c r="H2406" s="10" t="n">
        <v>16</v>
      </c>
      <c r="I2406" s="10" t="n">
        <v>508</v>
      </c>
      <c r="J2406" s="10" t="n">
        <v>56690</v>
      </c>
      <c r="K2406" s="11" t="n">
        <v>14150</v>
      </c>
      <c r="L2406" s="12" t="n">
        <f aca="false">IF(COUNT(F2406,G2406)=2,F2406+G2406,"")</f>
        <v>1462</v>
      </c>
      <c r="M2406" s="12" t="n">
        <f aca="false">IF(COUNT(E2406,H2406)=2,E2406+H2406,"")</f>
        <v>1010</v>
      </c>
    </row>
    <row r="2407" customFormat="false" ht="15" hidden="false" customHeight="false" outlineLevel="0" collapsed="false">
      <c r="A2407" s="7" t="s">
        <v>4006</v>
      </c>
      <c r="B2407" s="7" t="s">
        <v>4022</v>
      </c>
      <c r="C2407" s="8" t="s">
        <v>4023</v>
      </c>
      <c r="D2407" s="9" t="str">
        <f aca="false">A2407&amp;"|"&amp;B2407</f>
        <v>South Carolina|Charleston County</v>
      </c>
      <c r="E2407" s="10" t="n">
        <v>1506</v>
      </c>
      <c r="F2407" s="10" t="n">
        <v>2117</v>
      </c>
      <c r="G2407" s="10" t="n">
        <v>175</v>
      </c>
      <c r="H2407" s="10" t="n">
        <v>16</v>
      </c>
      <c r="I2407" s="10" t="n">
        <v>876</v>
      </c>
      <c r="J2407" s="10" t="n">
        <v>84320</v>
      </c>
      <c r="K2407" s="11" t="n">
        <v>414711</v>
      </c>
      <c r="L2407" s="12" t="n">
        <f aca="false">IF(COUNT(F2407,G2407)=2,F2407+G2407,"")</f>
        <v>2292</v>
      </c>
      <c r="M2407" s="12" t="n">
        <f aca="false">IF(COUNT(E2407,H2407)=2,E2407+H2407,"")</f>
        <v>1522</v>
      </c>
    </row>
    <row r="2408" customFormat="false" ht="15" hidden="false" customHeight="false" outlineLevel="0" collapsed="false">
      <c r="A2408" s="7" t="s">
        <v>4006</v>
      </c>
      <c r="B2408" s="7" t="s">
        <v>73</v>
      </c>
      <c r="C2408" s="8" t="s">
        <v>4024</v>
      </c>
      <c r="D2408" s="9" t="str">
        <f aca="false">A2408&amp;"|"&amp;B2408</f>
        <v>South Carolina|Cherokee County</v>
      </c>
      <c r="E2408" s="10" t="n">
        <v>813</v>
      </c>
      <c r="F2408" s="10" t="n">
        <v>1125</v>
      </c>
      <c r="G2408" s="10" t="n">
        <v>94</v>
      </c>
      <c r="H2408" s="10" t="n">
        <v>16</v>
      </c>
      <c r="I2408" s="10" t="n">
        <v>488</v>
      </c>
      <c r="J2408" s="10" t="n">
        <v>49047</v>
      </c>
      <c r="K2408" s="11" t="n">
        <v>56299</v>
      </c>
      <c r="L2408" s="12" t="n">
        <f aca="false">IF(COUNT(F2408,G2408)=2,F2408+G2408,"")</f>
        <v>1219</v>
      </c>
      <c r="M2408" s="12" t="n">
        <f aca="false">IF(COUNT(E2408,H2408)=2,E2408+H2408,"")</f>
        <v>829</v>
      </c>
    </row>
    <row r="2409" customFormat="false" ht="15" hidden="false" customHeight="false" outlineLevel="0" collapsed="false">
      <c r="A2409" s="7" t="s">
        <v>4006</v>
      </c>
      <c r="B2409" s="7" t="s">
        <v>3764</v>
      </c>
      <c r="C2409" s="8" t="s">
        <v>4025</v>
      </c>
      <c r="D2409" s="9" t="str">
        <f aca="false">A2409&amp;"|"&amp;B2409</f>
        <v>South Carolina|Chester County</v>
      </c>
      <c r="E2409" s="10" t="n">
        <v>918</v>
      </c>
      <c r="F2409" s="10" t="n">
        <v>1140</v>
      </c>
      <c r="G2409" s="10" t="n">
        <v>107</v>
      </c>
      <c r="H2409" s="10" t="n">
        <v>16</v>
      </c>
      <c r="I2409" s="10" t="n">
        <v>508</v>
      </c>
      <c r="J2409" s="10" t="n">
        <v>51216</v>
      </c>
      <c r="K2409" s="11" t="n">
        <v>32177</v>
      </c>
      <c r="L2409" s="12" t="n">
        <f aca="false">IF(COUNT(F2409,G2409)=2,F2409+G2409,"")</f>
        <v>1247</v>
      </c>
      <c r="M2409" s="12" t="n">
        <f aca="false">IF(COUNT(E2409,H2409)=2,E2409+H2409,"")</f>
        <v>934</v>
      </c>
    </row>
    <row r="2410" customFormat="false" ht="15" hidden="false" customHeight="false" outlineLevel="0" collapsed="false">
      <c r="A2410" s="7" t="s">
        <v>4006</v>
      </c>
      <c r="B2410" s="7" t="s">
        <v>4026</v>
      </c>
      <c r="C2410" s="8" t="s">
        <v>4027</v>
      </c>
      <c r="D2410" s="9" t="str">
        <f aca="false">A2410&amp;"|"&amp;B2410</f>
        <v>South Carolina|Chesterfield County</v>
      </c>
      <c r="E2410" s="10" t="n">
        <v>776</v>
      </c>
      <c r="F2410" s="10" t="n">
        <v>1116</v>
      </c>
      <c r="G2410" s="10" t="n">
        <v>92</v>
      </c>
      <c r="H2410" s="10" t="n">
        <v>16</v>
      </c>
      <c r="I2410" s="10" t="n">
        <v>508</v>
      </c>
      <c r="J2410" s="10" t="n">
        <v>47620</v>
      </c>
      <c r="K2410" s="11" t="n">
        <v>43575</v>
      </c>
      <c r="L2410" s="12" t="n">
        <f aca="false">IF(COUNT(F2410,G2410)=2,F2410+G2410,"")</f>
        <v>1208</v>
      </c>
      <c r="M2410" s="12" t="n">
        <f aca="false">IF(COUNT(E2410,H2410)=2,E2410+H2410,"")</f>
        <v>792</v>
      </c>
    </row>
    <row r="2411" customFormat="false" ht="15" hidden="false" customHeight="false" outlineLevel="0" collapsed="false">
      <c r="A2411" s="7" t="s">
        <v>4006</v>
      </c>
      <c r="B2411" s="7" t="s">
        <v>4028</v>
      </c>
      <c r="C2411" s="8" t="s">
        <v>4029</v>
      </c>
      <c r="D2411" s="9" t="str">
        <f aca="false">A2411&amp;"|"&amp;B2411</f>
        <v>South Carolina|Clarendon County</v>
      </c>
      <c r="E2411" s="10" t="n">
        <v>728</v>
      </c>
      <c r="F2411" s="10" t="n">
        <v>1182</v>
      </c>
      <c r="G2411" s="10" t="n">
        <v>92</v>
      </c>
      <c r="H2411" s="10" t="n">
        <v>16</v>
      </c>
      <c r="I2411" s="10" t="n">
        <v>508</v>
      </c>
      <c r="J2411" s="10" t="n">
        <v>48887</v>
      </c>
      <c r="K2411" s="11" t="n">
        <v>31037</v>
      </c>
      <c r="L2411" s="12" t="n">
        <f aca="false">IF(COUNT(F2411,G2411)=2,F2411+G2411,"")</f>
        <v>1274</v>
      </c>
      <c r="M2411" s="12" t="n">
        <f aca="false">IF(COUNT(E2411,H2411)=2,E2411+H2411,"")</f>
        <v>744</v>
      </c>
    </row>
    <row r="2412" customFormat="false" ht="15" hidden="false" customHeight="false" outlineLevel="0" collapsed="false">
      <c r="A2412" s="7" t="s">
        <v>4006</v>
      </c>
      <c r="B2412" s="7" t="s">
        <v>4030</v>
      </c>
      <c r="C2412" s="8" t="s">
        <v>4031</v>
      </c>
      <c r="D2412" s="9" t="str">
        <f aca="false">A2412&amp;"|"&amp;B2412</f>
        <v>South Carolina|Colleton County</v>
      </c>
      <c r="E2412" s="10" t="n">
        <v>905</v>
      </c>
      <c r="F2412" s="10" t="n">
        <v>1316</v>
      </c>
      <c r="G2412" s="10" t="n">
        <v>105</v>
      </c>
      <c r="H2412" s="10" t="n">
        <v>16</v>
      </c>
      <c r="I2412" s="10" t="n">
        <v>508</v>
      </c>
      <c r="J2412" s="10" t="n">
        <v>48779</v>
      </c>
      <c r="K2412" s="11" t="n">
        <v>38623</v>
      </c>
      <c r="L2412" s="12" t="n">
        <f aca="false">IF(COUNT(F2412,G2412)=2,F2412+G2412,"")</f>
        <v>1421</v>
      </c>
      <c r="M2412" s="12" t="n">
        <f aca="false">IF(COUNT(E2412,H2412)=2,E2412+H2412,"")</f>
        <v>921</v>
      </c>
    </row>
    <row r="2413" customFormat="false" ht="15" hidden="false" customHeight="false" outlineLevel="0" collapsed="false">
      <c r="A2413" s="7" t="s">
        <v>4006</v>
      </c>
      <c r="B2413" s="7" t="s">
        <v>4032</v>
      </c>
      <c r="C2413" s="8" t="s">
        <v>4033</v>
      </c>
      <c r="D2413" s="9" t="str">
        <f aca="false">A2413&amp;"|"&amp;B2413</f>
        <v>South Carolina|Darlington County</v>
      </c>
      <c r="E2413" s="10" t="n">
        <v>876</v>
      </c>
      <c r="F2413" s="10" t="n">
        <v>1166</v>
      </c>
      <c r="G2413" s="10" t="n">
        <v>102</v>
      </c>
      <c r="H2413" s="10" t="n">
        <v>16</v>
      </c>
      <c r="I2413" s="10" t="n">
        <v>481</v>
      </c>
      <c r="J2413" s="10" t="n">
        <v>47419</v>
      </c>
      <c r="K2413" s="11" t="n">
        <v>62754</v>
      </c>
      <c r="L2413" s="12" t="n">
        <f aca="false">IF(COUNT(F2413,G2413)=2,F2413+G2413,"")</f>
        <v>1268</v>
      </c>
      <c r="M2413" s="12" t="n">
        <f aca="false">IF(COUNT(E2413,H2413)=2,E2413+H2413,"")</f>
        <v>892</v>
      </c>
    </row>
    <row r="2414" customFormat="false" ht="15" hidden="false" customHeight="false" outlineLevel="0" collapsed="false">
      <c r="A2414" s="7" t="s">
        <v>4006</v>
      </c>
      <c r="B2414" s="7" t="s">
        <v>4034</v>
      </c>
      <c r="C2414" s="8" t="s">
        <v>4035</v>
      </c>
      <c r="D2414" s="9" t="str">
        <f aca="false">A2414&amp;"|"&amp;B2414</f>
        <v>South Carolina|Dillon County</v>
      </c>
      <c r="E2414" s="10" t="n">
        <v>692</v>
      </c>
      <c r="F2414" s="10" t="n">
        <v>1097</v>
      </c>
      <c r="G2414" s="10" t="n">
        <v>92</v>
      </c>
      <c r="H2414" s="10" t="n">
        <v>16</v>
      </c>
      <c r="I2414" s="10" t="n">
        <v>481</v>
      </c>
      <c r="J2414" s="10" t="n">
        <v>44038</v>
      </c>
      <c r="K2414" s="11" t="n">
        <v>28031</v>
      </c>
      <c r="L2414" s="12" t="n">
        <f aca="false">IF(COUNT(F2414,G2414)=2,F2414+G2414,"")</f>
        <v>1189</v>
      </c>
      <c r="M2414" s="12" t="n">
        <f aca="false">IF(COUNT(E2414,H2414)=2,E2414+H2414,"")</f>
        <v>708</v>
      </c>
    </row>
    <row r="2415" customFormat="false" ht="15" hidden="false" customHeight="false" outlineLevel="0" collapsed="false">
      <c r="A2415" s="7" t="s">
        <v>4006</v>
      </c>
      <c r="B2415" s="7" t="s">
        <v>2110</v>
      </c>
      <c r="C2415" s="8" t="s">
        <v>4036</v>
      </c>
      <c r="D2415" s="9" t="str">
        <f aca="false">A2415&amp;"|"&amp;B2415</f>
        <v>South Carolina|Dorchester County</v>
      </c>
      <c r="E2415" s="10" t="n">
        <v>1381</v>
      </c>
      <c r="F2415" s="10" t="n">
        <v>1726</v>
      </c>
      <c r="G2415" s="10" t="n">
        <v>160</v>
      </c>
      <c r="H2415" s="10" t="n">
        <v>16</v>
      </c>
      <c r="I2415" s="10" t="n">
        <v>862</v>
      </c>
      <c r="J2415" s="10" t="n">
        <v>76896</v>
      </c>
      <c r="K2415" s="11" t="n">
        <v>164322</v>
      </c>
      <c r="L2415" s="12" t="n">
        <f aca="false">IF(COUNT(F2415,G2415)=2,F2415+G2415,"")</f>
        <v>1886</v>
      </c>
      <c r="M2415" s="12" t="n">
        <f aca="false">IF(COUNT(E2415,H2415)=2,E2415+H2415,"")</f>
        <v>1397</v>
      </c>
    </row>
    <row r="2416" customFormat="false" ht="15" hidden="false" customHeight="false" outlineLevel="0" collapsed="false">
      <c r="A2416" s="7" t="s">
        <v>4006</v>
      </c>
      <c r="B2416" s="7" t="s">
        <v>4037</v>
      </c>
      <c r="C2416" s="8" t="s">
        <v>4038</v>
      </c>
      <c r="D2416" s="9" t="str">
        <f aca="false">A2416&amp;"|"&amp;B2416</f>
        <v>South Carolina|Edgefield County</v>
      </c>
      <c r="E2416" s="10" t="n">
        <v>854</v>
      </c>
      <c r="F2416" s="10" t="n">
        <v>1312</v>
      </c>
      <c r="G2416" s="10" t="n">
        <v>99</v>
      </c>
      <c r="H2416" s="10" t="n">
        <v>16</v>
      </c>
      <c r="I2416" s="10" t="n">
        <v>508</v>
      </c>
      <c r="J2416" s="10" t="n">
        <v>67092</v>
      </c>
      <c r="K2416" s="11" t="n">
        <v>26508</v>
      </c>
      <c r="L2416" s="12" t="n">
        <f aca="false">IF(COUNT(F2416,G2416)=2,F2416+G2416,"")</f>
        <v>1411</v>
      </c>
      <c r="M2416" s="12" t="n">
        <f aca="false">IF(COUNT(E2416,H2416)=2,E2416+H2416,"")</f>
        <v>870</v>
      </c>
    </row>
    <row r="2417" customFormat="false" ht="15" hidden="false" customHeight="false" outlineLevel="0" collapsed="false">
      <c r="A2417" s="7" t="s">
        <v>4006</v>
      </c>
      <c r="B2417" s="7" t="s">
        <v>3476</v>
      </c>
      <c r="C2417" s="8" t="s">
        <v>4039</v>
      </c>
      <c r="D2417" s="9" t="str">
        <f aca="false">A2417&amp;"|"&amp;B2417</f>
        <v>South Carolina|Fairfield County</v>
      </c>
      <c r="E2417" s="10" t="n">
        <v>910</v>
      </c>
      <c r="F2417" s="10" t="n">
        <v>1348</v>
      </c>
      <c r="G2417" s="10" t="n">
        <v>106</v>
      </c>
      <c r="H2417" s="10" t="n">
        <v>16</v>
      </c>
      <c r="I2417" s="10" t="n">
        <v>508</v>
      </c>
      <c r="J2417" s="10" t="n">
        <v>46972</v>
      </c>
      <c r="K2417" s="11" t="n">
        <v>20741</v>
      </c>
      <c r="L2417" s="12" t="n">
        <f aca="false">IF(COUNT(F2417,G2417)=2,F2417+G2417,"")</f>
        <v>1454</v>
      </c>
      <c r="M2417" s="12" t="n">
        <f aca="false">IF(COUNT(E2417,H2417)=2,E2417+H2417,"")</f>
        <v>926</v>
      </c>
    </row>
    <row r="2418" customFormat="false" ht="15" hidden="false" customHeight="false" outlineLevel="0" collapsed="false">
      <c r="A2418" s="7" t="s">
        <v>4006</v>
      </c>
      <c r="B2418" s="7" t="s">
        <v>4040</v>
      </c>
      <c r="C2418" s="8" t="s">
        <v>4041</v>
      </c>
      <c r="D2418" s="9" t="str">
        <f aca="false">A2418&amp;"|"&amp;B2418</f>
        <v>South Carolina|Florence County</v>
      </c>
      <c r="E2418" s="10" t="n">
        <v>908</v>
      </c>
      <c r="F2418" s="10" t="n">
        <v>1339</v>
      </c>
      <c r="G2418" s="10" t="n">
        <v>105</v>
      </c>
      <c r="H2418" s="10" t="n">
        <v>16</v>
      </c>
      <c r="I2418" s="10" t="n">
        <v>862</v>
      </c>
      <c r="J2418" s="10" t="n">
        <v>56650</v>
      </c>
      <c r="K2418" s="11" t="n">
        <v>136921</v>
      </c>
      <c r="L2418" s="12" t="n">
        <f aca="false">IF(COUNT(F2418,G2418)=2,F2418+G2418,"")</f>
        <v>1444</v>
      </c>
      <c r="M2418" s="12" t="n">
        <f aca="false">IF(COUNT(E2418,H2418)=2,E2418+H2418,"")</f>
        <v>924</v>
      </c>
    </row>
    <row r="2419" customFormat="false" ht="15" hidden="false" customHeight="false" outlineLevel="0" collapsed="false">
      <c r="A2419" s="7" t="s">
        <v>4006</v>
      </c>
      <c r="B2419" s="7" t="s">
        <v>4042</v>
      </c>
      <c r="C2419" s="8" t="s">
        <v>4043</v>
      </c>
      <c r="D2419" s="9" t="str">
        <f aca="false">A2419&amp;"|"&amp;B2419</f>
        <v>South Carolina|Georgetown County</v>
      </c>
      <c r="E2419" s="10" t="n">
        <v>1166</v>
      </c>
      <c r="F2419" s="10" t="n">
        <v>1468</v>
      </c>
      <c r="G2419" s="10" t="n">
        <v>135</v>
      </c>
      <c r="H2419" s="10" t="n">
        <v>16</v>
      </c>
      <c r="I2419" s="10" t="n">
        <v>963</v>
      </c>
      <c r="J2419" s="10" t="n">
        <v>66734</v>
      </c>
      <c r="K2419" s="11" t="n">
        <v>64200</v>
      </c>
      <c r="L2419" s="12" t="n">
        <f aca="false">IF(COUNT(F2419,G2419)=2,F2419+G2419,"")</f>
        <v>1603</v>
      </c>
      <c r="M2419" s="12" t="n">
        <f aca="false">IF(COUNT(E2419,H2419)=2,E2419+H2419,"")</f>
        <v>1182</v>
      </c>
    </row>
    <row r="2420" customFormat="false" ht="15" hidden="false" customHeight="false" outlineLevel="0" collapsed="false">
      <c r="A2420" s="7" t="s">
        <v>4006</v>
      </c>
      <c r="B2420" s="7" t="s">
        <v>4044</v>
      </c>
      <c r="C2420" s="8" t="s">
        <v>4045</v>
      </c>
      <c r="D2420" s="9" t="str">
        <f aca="false">A2420&amp;"|"&amp;B2420</f>
        <v>South Carolina|Greenville County</v>
      </c>
      <c r="E2420" s="10" t="n">
        <v>1198</v>
      </c>
      <c r="F2420" s="10" t="n">
        <v>1512</v>
      </c>
      <c r="G2420" s="10" t="n">
        <v>139</v>
      </c>
      <c r="H2420" s="10" t="n">
        <v>16</v>
      </c>
      <c r="I2420" s="10" t="n">
        <v>876</v>
      </c>
      <c r="J2420" s="10" t="n">
        <v>74624</v>
      </c>
      <c r="K2420" s="11" t="n">
        <v>537575</v>
      </c>
      <c r="L2420" s="12" t="n">
        <f aca="false">IF(COUNT(F2420,G2420)=2,F2420+G2420,"")</f>
        <v>1651</v>
      </c>
      <c r="M2420" s="12" t="n">
        <f aca="false">IF(COUNT(E2420,H2420)=2,E2420+H2420,"")</f>
        <v>1214</v>
      </c>
    </row>
    <row r="2421" customFormat="false" ht="15" hidden="false" customHeight="false" outlineLevel="0" collapsed="false">
      <c r="A2421" s="7" t="s">
        <v>4006</v>
      </c>
      <c r="B2421" s="7" t="s">
        <v>1644</v>
      </c>
      <c r="C2421" s="8" t="s">
        <v>4046</v>
      </c>
      <c r="D2421" s="9" t="str">
        <f aca="false">A2421&amp;"|"&amp;B2421</f>
        <v>South Carolina|Greenwood County</v>
      </c>
      <c r="E2421" s="10" t="n">
        <v>880</v>
      </c>
      <c r="F2421" s="10" t="n">
        <v>1215</v>
      </c>
      <c r="G2421" s="10" t="n">
        <v>102</v>
      </c>
      <c r="H2421" s="10" t="n">
        <v>16</v>
      </c>
      <c r="I2421" s="10" t="n">
        <v>963</v>
      </c>
      <c r="J2421" s="10" t="n">
        <v>50635</v>
      </c>
      <c r="K2421" s="11" t="n">
        <v>69329</v>
      </c>
      <c r="L2421" s="12" t="n">
        <f aca="false">IF(COUNT(F2421,G2421)=2,F2421+G2421,"")</f>
        <v>1317</v>
      </c>
      <c r="M2421" s="12" t="n">
        <f aca="false">IF(COUNT(E2421,H2421)=2,E2421+H2421,"")</f>
        <v>896</v>
      </c>
    </row>
    <row r="2422" customFormat="false" ht="15" hidden="false" customHeight="false" outlineLevel="0" collapsed="false">
      <c r="A2422" s="7" t="s">
        <v>4006</v>
      </c>
      <c r="B2422" s="7" t="s">
        <v>4047</v>
      </c>
      <c r="C2422" s="8" t="s">
        <v>4048</v>
      </c>
      <c r="D2422" s="9" t="str">
        <f aca="false">A2422&amp;"|"&amp;B2422</f>
        <v>South Carolina|Hampton County</v>
      </c>
      <c r="E2422" s="10" t="n">
        <v>815</v>
      </c>
      <c r="F2422" s="10" t="n">
        <v>1173</v>
      </c>
      <c r="G2422" s="10" t="n">
        <v>95</v>
      </c>
      <c r="H2422" s="10" t="n">
        <v>16</v>
      </c>
      <c r="I2422" s="10" t="n">
        <v>508</v>
      </c>
      <c r="J2422" s="10" t="n">
        <v>43059</v>
      </c>
      <c r="K2422" s="11" t="n">
        <v>18555</v>
      </c>
      <c r="L2422" s="12" t="n">
        <f aca="false">IF(COUNT(F2422,G2422)=2,F2422+G2422,"")</f>
        <v>1268</v>
      </c>
      <c r="M2422" s="12" t="n">
        <f aca="false">IF(COUNT(E2422,H2422)=2,E2422+H2422,"")</f>
        <v>831</v>
      </c>
    </row>
    <row r="2423" customFormat="false" ht="15" hidden="false" customHeight="false" outlineLevel="0" collapsed="false">
      <c r="A2423" s="7" t="s">
        <v>4006</v>
      </c>
      <c r="B2423" s="7" t="s">
        <v>4049</v>
      </c>
      <c r="C2423" s="8" t="s">
        <v>4050</v>
      </c>
      <c r="D2423" s="9" t="str">
        <f aca="false">A2423&amp;"|"&amp;B2423</f>
        <v>South Carolina|Horry County</v>
      </c>
      <c r="E2423" s="10" t="n">
        <v>1181</v>
      </c>
      <c r="F2423" s="10" t="n">
        <v>1408</v>
      </c>
      <c r="G2423" s="10" t="n">
        <v>137</v>
      </c>
      <c r="H2423" s="10" t="n">
        <v>16</v>
      </c>
      <c r="I2423" s="10" t="n">
        <v>862</v>
      </c>
      <c r="J2423" s="10" t="n">
        <v>64623</v>
      </c>
      <c r="K2423" s="11" t="n">
        <v>368937</v>
      </c>
      <c r="L2423" s="12" t="n">
        <f aca="false">IF(COUNT(F2423,G2423)=2,F2423+G2423,"")</f>
        <v>1545</v>
      </c>
      <c r="M2423" s="12" t="n">
        <f aca="false">IF(COUNT(E2423,H2423)=2,E2423+H2423,"")</f>
        <v>1197</v>
      </c>
    </row>
    <row r="2424" customFormat="false" ht="15" hidden="false" customHeight="false" outlineLevel="0" collapsed="false">
      <c r="A2424" s="7" t="s">
        <v>4006</v>
      </c>
      <c r="B2424" s="7" t="s">
        <v>930</v>
      </c>
      <c r="C2424" s="8" t="s">
        <v>4051</v>
      </c>
      <c r="D2424" s="9" t="str">
        <f aca="false">A2424&amp;"|"&amp;B2424</f>
        <v>South Carolina|Jasper County</v>
      </c>
      <c r="E2424" s="10" t="n">
        <v>1307</v>
      </c>
      <c r="F2424" s="10" t="n">
        <v>1497</v>
      </c>
      <c r="G2424" s="10" t="n">
        <v>152</v>
      </c>
      <c r="H2424" s="10" t="n">
        <v>16</v>
      </c>
      <c r="I2424" s="10" t="n">
        <v>481</v>
      </c>
      <c r="J2424" s="10" t="n">
        <v>63503</v>
      </c>
      <c r="K2424" s="11" t="n">
        <v>30658</v>
      </c>
      <c r="L2424" s="12" t="n">
        <f aca="false">IF(COUNT(F2424,G2424)=2,F2424+G2424,"")</f>
        <v>1649</v>
      </c>
      <c r="M2424" s="12" t="n">
        <f aca="false">IF(COUNT(E2424,H2424)=2,E2424+H2424,"")</f>
        <v>1323</v>
      </c>
    </row>
    <row r="2425" customFormat="false" ht="15" hidden="false" customHeight="false" outlineLevel="0" collapsed="false">
      <c r="A2425" s="7" t="s">
        <v>4006</v>
      </c>
      <c r="B2425" s="7" t="s">
        <v>4052</v>
      </c>
      <c r="C2425" s="8" t="s">
        <v>4053</v>
      </c>
      <c r="D2425" s="9" t="str">
        <f aca="false">A2425&amp;"|"&amp;B2425</f>
        <v>South Carolina|Kershaw County</v>
      </c>
      <c r="E2425" s="10" t="n">
        <v>872</v>
      </c>
      <c r="F2425" s="10" t="n">
        <v>1343</v>
      </c>
      <c r="G2425" s="10" t="n">
        <v>101</v>
      </c>
      <c r="H2425" s="10" t="n">
        <v>16</v>
      </c>
      <c r="I2425" s="10" t="n">
        <v>481</v>
      </c>
      <c r="J2425" s="10" t="n">
        <v>64343</v>
      </c>
      <c r="K2425" s="11" t="n">
        <v>66924</v>
      </c>
      <c r="L2425" s="12" t="n">
        <f aca="false">IF(COUNT(F2425,G2425)=2,F2425+G2425,"")</f>
        <v>1444</v>
      </c>
      <c r="M2425" s="12" t="n">
        <f aca="false">IF(COUNT(E2425,H2425)=2,E2425+H2425,"")</f>
        <v>888</v>
      </c>
    </row>
    <row r="2426" customFormat="false" ht="15" hidden="false" customHeight="false" outlineLevel="0" collapsed="false">
      <c r="A2426" s="7" t="s">
        <v>4006</v>
      </c>
      <c r="B2426" s="7" t="s">
        <v>2904</v>
      </c>
      <c r="C2426" s="8" t="s">
        <v>4054</v>
      </c>
      <c r="D2426" s="9" t="str">
        <f aca="false">A2426&amp;"|"&amp;B2426</f>
        <v>South Carolina|Lancaster County</v>
      </c>
      <c r="E2426" s="10" t="n">
        <v>892</v>
      </c>
      <c r="F2426" s="10" t="n">
        <v>1657</v>
      </c>
      <c r="G2426" s="10" t="n">
        <v>104</v>
      </c>
      <c r="H2426" s="10" t="n">
        <v>16</v>
      </c>
      <c r="I2426" s="10" t="n">
        <v>963</v>
      </c>
      <c r="J2426" s="10" t="n">
        <v>74751</v>
      </c>
      <c r="K2426" s="11" t="n">
        <v>100905</v>
      </c>
      <c r="L2426" s="12" t="n">
        <f aca="false">IF(COUNT(F2426,G2426)=2,F2426+G2426,"")</f>
        <v>1761</v>
      </c>
      <c r="M2426" s="12" t="n">
        <f aca="false">IF(COUNT(E2426,H2426)=2,E2426+H2426,"")</f>
        <v>908</v>
      </c>
    </row>
    <row r="2427" customFormat="false" ht="15" hidden="false" customHeight="false" outlineLevel="0" collapsed="false">
      <c r="A2427" s="7" t="s">
        <v>4006</v>
      </c>
      <c r="B2427" s="7" t="s">
        <v>943</v>
      </c>
      <c r="C2427" s="8" t="s">
        <v>4055</v>
      </c>
      <c r="D2427" s="9" t="str">
        <f aca="false">A2427&amp;"|"&amp;B2427</f>
        <v>South Carolina|Laurens County</v>
      </c>
      <c r="E2427" s="10" t="n">
        <v>847</v>
      </c>
      <c r="F2427" s="10" t="n">
        <v>1163</v>
      </c>
      <c r="G2427" s="10" t="n">
        <v>98</v>
      </c>
      <c r="H2427" s="10" t="n">
        <v>16</v>
      </c>
      <c r="I2427" s="10" t="n">
        <v>481</v>
      </c>
      <c r="J2427" s="10" t="n">
        <v>55517</v>
      </c>
      <c r="K2427" s="11" t="n">
        <v>67904</v>
      </c>
      <c r="L2427" s="12" t="n">
        <f aca="false">IF(COUNT(F2427,G2427)=2,F2427+G2427,"")</f>
        <v>1261</v>
      </c>
      <c r="M2427" s="12" t="n">
        <f aca="false">IF(COUNT(E2427,H2427)=2,E2427+H2427,"")</f>
        <v>863</v>
      </c>
    </row>
    <row r="2428" customFormat="false" ht="15" hidden="false" customHeight="false" outlineLevel="0" collapsed="false">
      <c r="A2428" s="7" t="s">
        <v>4006</v>
      </c>
      <c r="B2428" s="7" t="s">
        <v>135</v>
      </c>
      <c r="C2428" s="8" t="s">
        <v>4056</v>
      </c>
      <c r="D2428" s="9" t="str">
        <f aca="false">A2428&amp;"|"&amp;B2428</f>
        <v>South Carolina|Lee County</v>
      </c>
      <c r="E2428" s="10" t="n">
        <v>806</v>
      </c>
      <c r="F2428" s="10" t="n">
        <v>1041</v>
      </c>
      <c r="G2428" s="10" t="n">
        <v>94</v>
      </c>
      <c r="H2428" s="10" t="n">
        <v>16</v>
      </c>
      <c r="I2428" s="10" t="n">
        <v>508</v>
      </c>
      <c r="J2428" s="10" t="n">
        <v>44145</v>
      </c>
      <c r="K2428" s="11" t="n">
        <v>16330</v>
      </c>
      <c r="L2428" s="12" t="n">
        <f aca="false">IF(COUNT(F2428,G2428)=2,F2428+G2428,"")</f>
        <v>1135</v>
      </c>
      <c r="M2428" s="12" t="n">
        <f aca="false">IF(COUNT(E2428,H2428)=2,E2428+H2428,"")</f>
        <v>822</v>
      </c>
    </row>
    <row r="2429" customFormat="false" ht="15" hidden="false" customHeight="false" outlineLevel="0" collapsed="false">
      <c r="A2429" s="7" t="s">
        <v>4006</v>
      </c>
      <c r="B2429" s="7" t="s">
        <v>4057</v>
      </c>
      <c r="C2429" s="8" t="s">
        <v>4058</v>
      </c>
      <c r="D2429" s="9" t="str">
        <f aca="false">A2429&amp;"|"&amp;B2429</f>
        <v>South Carolina|Lexington County</v>
      </c>
      <c r="E2429" s="10" t="n">
        <v>1115</v>
      </c>
      <c r="F2429" s="10" t="n">
        <v>1381</v>
      </c>
      <c r="G2429" s="10" t="n">
        <v>129</v>
      </c>
      <c r="H2429" s="10" t="n">
        <v>16</v>
      </c>
      <c r="I2429" s="10" t="n">
        <v>862</v>
      </c>
      <c r="J2429" s="10" t="n">
        <v>75014</v>
      </c>
      <c r="K2429" s="11" t="n">
        <v>300370</v>
      </c>
      <c r="L2429" s="12" t="n">
        <f aca="false">IF(COUNT(F2429,G2429)=2,F2429+G2429,"")</f>
        <v>1510</v>
      </c>
      <c r="M2429" s="12" t="n">
        <f aca="false">IF(COUNT(E2429,H2429)=2,E2429+H2429,"")</f>
        <v>1131</v>
      </c>
    </row>
    <row r="2430" customFormat="false" ht="15" hidden="false" customHeight="false" outlineLevel="0" collapsed="false">
      <c r="A2430" s="7" t="s">
        <v>4006</v>
      </c>
      <c r="B2430" s="7" t="s">
        <v>147</v>
      </c>
      <c r="C2430" s="8" t="s">
        <v>4059</v>
      </c>
      <c r="D2430" s="9" t="str">
        <f aca="false">A2430&amp;"|"&amp;B2430</f>
        <v>South Carolina|Marion County</v>
      </c>
      <c r="E2430" s="10" t="n">
        <v>663</v>
      </c>
      <c r="F2430" s="10" t="n">
        <v>980</v>
      </c>
      <c r="G2430" s="10" t="n">
        <v>92</v>
      </c>
      <c r="H2430" s="10" t="n">
        <v>16</v>
      </c>
      <c r="I2430" s="10" t="n">
        <v>488</v>
      </c>
      <c r="J2430" s="10" t="n">
        <v>34501</v>
      </c>
      <c r="K2430" s="11" t="n">
        <v>28900</v>
      </c>
      <c r="L2430" s="12" t="n">
        <f aca="false">IF(COUNT(F2430,G2430)=2,F2430+G2430,"")</f>
        <v>1072</v>
      </c>
      <c r="M2430" s="12" t="n">
        <f aca="false">IF(COUNT(E2430,H2430)=2,E2430+H2430,"")</f>
        <v>679</v>
      </c>
    </row>
    <row r="2431" customFormat="false" ht="15" hidden="false" customHeight="false" outlineLevel="0" collapsed="false">
      <c r="A2431" s="7" t="s">
        <v>4006</v>
      </c>
      <c r="B2431" s="7" t="s">
        <v>4060</v>
      </c>
      <c r="C2431" s="8" t="s">
        <v>4061</v>
      </c>
      <c r="D2431" s="9" t="str">
        <f aca="false">A2431&amp;"|"&amp;B2431</f>
        <v>South Carolina|Marlboro County</v>
      </c>
      <c r="E2431" s="10" t="n">
        <v>686</v>
      </c>
      <c r="F2431" s="10" t="n">
        <v>1056</v>
      </c>
      <c r="G2431" s="10" t="n">
        <v>92</v>
      </c>
      <c r="H2431" s="10" t="n">
        <v>16</v>
      </c>
      <c r="I2431" s="10" t="n">
        <v>488</v>
      </c>
      <c r="J2431" s="10" t="n">
        <v>36293</v>
      </c>
      <c r="K2431" s="11" t="n">
        <v>26285</v>
      </c>
      <c r="L2431" s="12" t="n">
        <f aca="false">IF(COUNT(F2431,G2431)=2,F2431+G2431,"")</f>
        <v>1148</v>
      </c>
      <c r="M2431" s="12" t="n">
        <f aca="false">IF(COUNT(E2431,H2431)=2,E2431+H2431,"")</f>
        <v>702</v>
      </c>
    </row>
    <row r="2432" customFormat="false" ht="15" hidden="false" customHeight="false" outlineLevel="0" collapsed="false">
      <c r="A2432" s="7" t="s">
        <v>4006</v>
      </c>
      <c r="B2432" s="7" t="s">
        <v>4062</v>
      </c>
      <c r="C2432" s="8" t="s">
        <v>4063</v>
      </c>
      <c r="D2432" s="9" t="str">
        <f aca="false">A2432&amp;"|"&amp;B2432</f>
        <v>South Carolina|McCormick County</v>
      </c>
      <c r="E2432" s="10" t="n">
        <v>666</v>
      </c>
      <c r="F2432" s="10" t="n">
        <v>1261</v>
      </c>
      <c r="G2432" s="10" t="n">
        <v>92</v>
      </c>
      <c r="H2432" s="10" t="n">
        <v>16</v>
      </c>
      <c r="I2432" s="10" t="n">
        <v>508</v>
      </c>
      <c r="J2432" s="10" t="n">
        <v>55344</v>
      </c>
      <c r="K2432" s="11" t="n">
        <v>9701</v>
      </c>
      <c r="L2432" s="12" t="n">
        <f aca="false">IF(COUNT(F2432,G2432)=2,F2432+G2432,"")</f>
        <v>1353</v>
      </c>
      <c r="M2432" s="12" t="n">
        <f aca="false">IF(COUNT(E2432,H2432)=2,E2432+H2432,"")</f>
        <v>682</v>
      </c>
    </row>
    <row r="2433" customFormat="false" ht="15" hidden="false" customHeight="false" outlineLevel="0" collapsed="false">
      <c r="A2433" s="7" t="s">
        <v>4006</v>
      </c>
      <c r="B2433" s="7" t="s">
        <v>4064</v>
      </c>
      <c r="C2433" s="8" t="s">
        <v>4065</v>
      </c>
      <c r="D2433" s="9" t="str">
        <f aca="false">A2433&amp;"|"&amp;B2433</f>
        <v>South Carolina|Newberry County</v>
      </c>
      <c r="E2433" s="10" t="n">
        <v>854</v>
      </c>
      <c r="F2433" s="10" t="n">
        <v>1207</v>
      </c>
      <c r="G2433" s="10" t="n">
        <v>99</v>
      </c>
      <c r="H2433" s="10" t="n">
        <v>16</v>
      </c>
      <c r="I2433" s="10" t="n">
        <v>481</v>
      </c>
      <c r="J2433" s="10" t="n">
        <v>59670</v>
      </c>
      <c r="K2433" s="11" t="n">
        <v>38121</v>
      </c>
      <c r="L2433" s="12" t="n">
        <f aca="false">IF(COUNT(F2433,G2433)=2,F2433+G2433,"")</f>
        <v>1306</v>
      </c>
      <c r="M2433" s="12" t="n">
        <f aca="false">IF(COUNT(E2433,H2433)=2,E2433+H2433,"")</f>
        <v>870</v>
      </c>
    </row>
    <row r="2434" customFormat="false" ht="15" hidden="false" customHeight="false" outlineLevel="0" collapsed="false">
      <c r="A2434" s="7" t="s">
        <v>4006</v>
      </c>
      <c r="B2434" s="7" t="s">
        <v>973</v>
      </c>
      <c r="C2434" s="8" t="s">
        <v>4066</v>
      </c>
      <c r="D2434" s="9" t="str">
        <f aca="false">A2434&amp;"|"&amp;B2434</f>
        <v>South Carolina|Oconee County</v>
      </c>
      <c r="E2434" s="10" t="n">
        <v>876</v>
      </c>
      <c r="F2434" s="10" t="n">
        <v>1324</v>
      </c>
      <c r="G2434" s="10" t="n">
        <v>102</v>
      </c>
      <c r="H2434" s="10" t="n">
        <v>16</v>
      </c>
      <c r="I2434" s="10" t="n">
        <v>481</v>
      </c>
      <c r="J2434" s="10" t="n">
        <v>60193</v>
      </c>
      <c r="K2434" s="11" t="n">
        <v>79566</v>
      </c>
      <c r="L2434" s="12" t="n">
        <f aca="false">IF(COUNT(F2434,G2434)=2,F2434+G2434,"")</f>
        <v>1426</v>
      </c>
      <c r="M2434" s="12" t="n">
        <f aca="false">IF(COUNT(E2434,H2434)=2,E2434+H2434,"")</f>
        <v>892</v>
      </c>
    </row>
    <row r="2435" customFormat="false" ht="15" hidden="false" customHeight="false" outlineLevel="0" collapsed="false">
      <c r="A2435" s="7" t="s">
        <v>4006</v>
      </c>
      <c r="B2435" s="7" t="s">
        <v>4067</v>
      </c>
      <c r="C2435" s="8" t="s">
        <v>4068</v>
      </c>
      <c r="D2435" s="9" t="str">
        <f aca="false">A2435&amp;"|"&amp;B2435</f>
        <v>South Carolina|Orangeburg County</v>
      </c>
      <c r="E2435" s="10" t="n">
        <v>804</v>
      </c>
      <c r="F2435" s="10" t="n">
        <v>1249</v>
      </c>
      <c r="G2435" s="10" t="n">
        <v>93</v>
      </c>
      <c r="H2435" s="10" t="n">
        <v>16</v>
      </c>
      <c r="I2435" s="10" t="n">
        <v>481</v>
      </c>
      <c r="J2435" s="10" t="n">
        <v>43214</v>
      </c>
      <c r="K2435" s="11" t="n">
        <v>83531</v>
      </c>
      <c r="L2435" s="12" t="n">
        <f aca="false">IF(COUNT(F2435,G2435)=2,F2435+G2435,"")</f>
        <v>1342</v>
      </c>
      <c r="M2435" s="12" t="n">
        <f aca="false">IF(COUNT(E2435,H2435)=2,E2435+H2435,"")</f>
        <v>820</v>
      </c>
    </row>
    <row r="2436" customFormat="false" ht="15" hidden="false" customHeight="false" outlineLevel="0" collapsed="false">
      <c r="A2436" s="7" t="s">
        <v>4006</v>
      </c>
      <c r="B2436" s="7" t="s">
        <v>161</v>
      </c>
      <c r="C2436" s="8" t="s">
        <v>4069</v>
      </c>
      <c r="D2436" s="9" t="str">
        <f aca="false">A2436&amp;"|"&amp;B2436</f>
        <v>South Carolina|Pickens County</v>
      </c>
      <c r="E2436" s="10" t="n">
        <v>936</v>
      </c>
      <c r="F2436" s="10" t="n">
        <v>1352</v>
      </c>
      <c r="G2436" s="10" t="n">
        <v>109</v>
      </c>
      <c r="H2436" s="10" t="n">
        <v>16</v>
      </c>
      <c r="I2436" s="10" t="n">
        <v>862</v>
      </c>
      <c r="J2436" s="10" t="n">
        <v>59411</v>
      </c>
      <c r="K2436" s="11" t="n">
        <v>132604</v>
      </c>
      <c r="L2436" s="12" t="n">
        <f aca="false">IF(COUNT(F2436,G2436)=2,F2436+G2436,"")</f>
        <v>1461</v>
      </c>
      <c r="M2436" s="12" t="n">
        <f aca="false">IF(COUNT(E2436,H2436)=2,E2436+H2436,"")</f>
        <v>952</v>
      </c>
    </row>
    <row r="2437" customFormat="false" ht="15" hidden="false" customHeight="false" outlineLevel="0" collapsed="false">
      <c r="A2437" s="7" t="s">
        <v>4006</v>
      </c>
      <c r="B2437" s="7" t="s">
        <v>1271</v>
      </c>
      <c r="C2437" s="8" t="s">
        <v>4070</v>
      </c>
      <c r="D2437" s="9" t="str">
        <f aca="false">A2437&amp;"|"&amp;B2437</f>
        <v>South Carolina|Richland County</v>
      </c>
      <c r="E2437" s="10" t="n">
        <v>1185</v>
      </c>
      <c r="F2437" s="10" t="n">
        <v>1495</v>
      </c>
      <c r="G2437" s="10" t="n">
        <v>137</v>
      </c>
      <c r="H2437" s="10" t="n">
        <v>16</v>
      </c>
      <c r="I2437" s="10" t="n">
        <v>876</v>
      </c>
      <c r="J2437" s="10" t="n">
        <v>61699</v>
      </c>
      <c r="K2437" s="11" t="n">
        <v>418725</v>
      </c>
      <c r="L2437" s="12" t="n">
        <f aca="false">IF(COUNT(F2437,G2437)=2,F2437+G2437,"")</f>
        <v>1632</v>
      </c>
      <c r="M2437" s="12" t="n">
        <f aca="false">IF(COUNT(E2437,H2437)=2,E2437+H2437,"")</f>
        <v>1201</v>
      </c>
    </row>
    <row r="2438" customFormat="false" ht="15" hidden="false" customHeight="false" outlineLevel="0" collapsed="false">
      <c r="A2438" s="7" t="s">
        <v>4006</v>
      </c>
      <c r="B2438" s="7" t="s">
        <v>4071</v>
      </c>
      <c r="C2438" s="8" t="s">
        <v>4072</v>
      </c>
      <c r="D2438" s="9" t="str">
        <f aca="false">A2438&amp;"|"&amp;B2438</f>
        <v>South Carolina|Saluda County</v>
      </c>
      <c r="E2438" s="10" t="n">
        <v>814</v>
      </c>
      <c r="F2438" s="10" t="n">
        <v>1315</v>
      </c>
      <c r="G2438" s="10" t="n">
        <v>94</v>
      </c>
      <c r="H2438" s="10" t="n">
        <v>16</v>
      </c>
      <c r="I2438" s="10" t="n">
        <v>508</v>
      </c>
      <c r="J2438" s="10" t="n">
        <v>52957</v>
      </c>
      <c r="K2438" s="11" t="n">
        <v>18958</v>
      </c>
      <c r="L2438" s="12" t="n">
        <f aca="false">IF(COUNT(F2438,G2438)=2,F2438+G2438,"")</f>
        <v>1409</v>
      </c>
      <c r="M2438" s="12" t="n">
        <f aca="false">IF(COUNT(E2438,H2438)=2,E2438+H2438,"")</f>
        <v>830</v>
      </c>
    </row>
    <row r="2439" customFormat="false" ht="15" hidden="false" customHeight="false" outlineLevel="0" collapsed="false">
      <c r="A2439" s="7" t="s">
        <v>4006</v>
      </c>
      <c r="B2439" s="7" t="s">
        <v>4073</v>
      </c>
      <c r="C2439" s="8" t="s">
        <v>4074</v>
      </c>
      <c r="D2439" s="9" t="str">
        <f aca="false">A2439&amp;"|"&amp;B2439</f>
        <v>South Carolina|Spartanburg County</v>
      </c>
      <c r="E2439" s="10" t="n">
        <v>1019</v>
      </c>
      <c r="F2439" s="10" t="n">
        <v>1340</v>
      </c>
      <c r="G2439" s="10" t="n">
        <v>118</v>
      </c>
      <c r="H2439" s="10" t="n">
        <v>16</v>
      </c>
      <c r="I2439" s="10" t="n">
        <v>862</v>
      </c>
      <c r="J2439" s="10" t="n">
        <v>64195</v>
      </c>
      <c r="K2439" s="11" t="n">
        <v>338096</v>
      </c>
      <c r="L2439" s="12" t="n">
        <f aca="false">IF(COUNT(F2439,G2439)=2,F2439+G2439,"")</f>
        <v>1458</v>
      </c>
      <c r="M2439" s="12" t="n">
        <f aca="false">IF(COUNT(E2439,H2439)=2,E2439+H2439,"")</f>
        <v>1035</v>
      </c>
    </row>
    <row r="2440" customFormat="false" ht="15" hidden="false" customHeight="false" outlineLevel="0" collapsed="false">
      <c r="A2440" s="7" t="s">
        <v>4006</v>
      </c>
      <c r="B2440" s="7" t="s">
        <v>173</v>
      </c>
      <c r="C2440" s="8" t="s">
        <v>4075</v>
      </c>
      <c r="D2440" s="9" t="str">
        <f aca="false">A2440&amp;"|"&amp;B2440</f>
        <v>South Carolina|Sumter County</v>
      </c>
      <c r="E2440" s="10" t="n">
        <v>1006</v>
      </c>
      <c r="F2440" s="10" t="n">
        <v>1267</v>
      </c>
      <c r="G2440" s="10" t="n">
        <v>117</v>
      </c>
      <c r="H2440" s="10" t="n">
        <v>16</v>
      </c>
      <c r="I2440" s="10" t="n">
        <v>862</v>
      </c>
      <c r="J2440" s="10" t="n">
        <v>55990</v>
      </c>
      <c r="K2440" s="11" t="n">
        <v>104853</v>
      </c>
      <c r="L2440" s="12" t="n">
        <f aca="false">IF(COUNT(F2440,G2440)=2,F2440+G2440,"")</f>
        <v>1384</v>
      </c>
      <c r="M2440" s="12" t="n">
        <f aca="false">IF(COUNT(E2440,H2440)=2,E2440+H2440,"")</f>
        <v>1022</v>
      </c>
    </row>
    <row r="2441" customFormat="false" ht="15" hidden="false" customHeight="false" outlineLevel="0" collapsed="false">
      <c r="A2441" s="7" t="s">
        <v>4006</v>
      </c>
      <c r="B2441" s="7" t="s">
        <v>403</v>
      </c>
      <c r="C2441" s="8" t="s">
        <v>4076</v>
      </c>
      <c r="D2441" s="9" t="str">
        <f aca="false">A2441&amp;"|"&amp;B2441</f>
        <v>South Carolina|Union County</v>
      </c>
      <c r="E2441" s="10" t="n">
        <v>770</v>
      </c>
      <c r="F2441" s="10" t="n">
        <v>1004</v>
      </c>
      <c r="G2441" s="10" t="n">
        <v>92</v>
      </c>
      <c r="H2441" s="10" t="n">
        <v>16</v>
      </c>
      <c r="I2441" s="10" t="n">
        <v>481</v>
      </c>
      <c r="J2441" s="10" t="n">
        <v>41200</v>
      </c>
      <c r="K2441" s="11" t="n">
        <v>26990</v>
      </c>
      <c r="L2441" s="12" t="n">
        <f aca="false">IF(COUNT(F2441,G2441)=2,F2441+G2441,"")</f>
        <v>1096</v>
      </c>
      <c r="M2441" s="12" t="n">
        <f aca="false">IF(COUNT(E2441,H2441)=2,E2441+H2441,"")</f>
        <v>786</v>
      </c>
    </row>
    <row r="2442" customFormat="false" ht="15" hidden="false" customHeight="false" outlineLevel="0" collapsed="false">
      <c r="A2442" s="7" t="s">
        <v>4006</v>
      </c>
      <c r="B2442" s="7" t="s">
        <v>4077</v>
      </c>
      <c r="C2442" s="8" t="s">
        <v>4078</v>
      </c>
      <c r="D2442" s="9" t="str">
        <f aca="false">A2442&amp;"|"&amp;B2442</f>
        <v>South Carolina|Williamsburg County</v>
      </c>
      <c r="E2442" s="10" t="n">
        <v>769</v>
      </c>
      <c r="F2442" s="10" t="n">
        <v>1117</v>
      </c>
      <c r="G2442" s="10" t="n">
        <v>92</v>
      </c>
      <c r="H2442" s="10" t="n">
        <v>16</v>
      </c>
      <c r="I2442" s="10" t="n">
        <v>508</v>
      </c>
      <c r="J2442" s="10" t="n">
        <v>43471</v>
      </c>
      <c r="K2442" s="11" t="n">
        <v>30517</v>
      </c>
      <c r="L2442" s="12" t="n">
        <f aca="false">IF(COUNT(F2442,G2442)=2,F2442+G2442,"")</f>
        <v>1209</v>
      </c>
      <c r="M2442" s="12" t="n">
        <f aca="false">IF(COUNT(E2442,H2442)=2,E2442+H2442,"")</f>
        <v>785</v>
      </c>
    </row>
    <row r="2443" customFormat="false" ht="15" hidden="false" customHeight="false" outlineLevel="0" collapsed="false">
      <c r="A2443" s="7" t="s">
        <v>4006</v>
      </c>
      <c r="B2443" s="7" t="s">
        <v>2090</v>
      </c>
      <c r="C2443" s="8" t="s">
        <v>4079</v>
      </c>
      <c r="D2443" s="9" t="str">
        <f aca="false">A2443&amp;"|"&amp;B2443</f>
        <v>South Carolina|York County</v>
      </c>
      <c r="E2443" s="10" t="n">
        <v>1304</v>
      </c>
      <c r="F2443" s="10" t="n">
        <v>1686</v>
      </c>
      <c r="G2443" s="10" t="n">
        <v>151</v>
      </c>
      <c r="H2443" s="10" t="n">
        <v>16</v>
      </c>
      <c r="I2443" s="10" t="n">
        <v>862</v>
      </c>
      <c r="J2443" s="10" t="n">
        <v>83060</v>
      </c>
      <c r="K2443" s="11" t="n">
        <v>288559</v>
      </c>
      <c r="L2443" s="12" t="n">
        <f aca="false">IF(COUNT(F2443,G2443)=2,F2443+G2443,"")</f>
        <v>1837</v>
      </c>
      <c r="M2443" s="12" t="n">
        <f aca="false">IF(COUNT(E2443,H2443)=2,E2443+H2443,"")</f>
        <v>1320</v>
      </c>
    </row>
    <row r="2444" customFormat="false" ht="15" hidden="false" customHeight="false" outlineLevel="0" collapsed="false">
      <c r="A2444" s="7" t="s">
        <v>4080</v>
      </c>
      <c r="B2444" s="7" t="s">
        <v>4081</v>
      </c>
      <c r="C2444" s="8" t="s">
        <v>4082</v>
      </c>
      <c r="D2444" s="9" t="str">
        <f aca="false">A2444&amp;"|"&amp;B2444</f>
        <v>South Dakota|Aurora County</v>
      </c>
      <c r="E2444" s="10" t="n">
        <v>739</v>
      </c>
      <c r="F2444" s="10" t="n">
        <v>1460</v>
      </c>
      <c r="G2444" s="10" t="n">
        <v>119</v>
      </c>
      <c r="H2444" s="10" t="n">
        <v>11</v>
      </c>
      <c r="I2444" s="10" t="n">
        <v>520</v>
      </c>
      <c r="J2444" s="10" t="n">
        <v>74130</v>
      </c>
      <c r="K2444" s="11" t="n">
        <v>2573</v>
      </c>
      <c r="L2444" s="12" t="n">
        <f aca="false">IF(COUNT(F2444,G2444)=2,F2444+G2444,"")</f>
        <v>1579</v>
      </c>
      <c r="M2444" s="12" t="n">
        <f aca="false">IF(COUNT(E2444,H2444)=2,E2444+H2444,"")</f>
        <v>750</v>
      </c>
    </row>
    <row r="2445" customFormat="false" ht="15" hidden="false" customHeight="false" outlineLevel="0" collapsed="false">
      <c r="A2445" s="7" t="s">
        <v>4080</v>
      </c>
      <c r="B2445" s="7" t="s">
        <v>4083</v>
      </c>
      <c r="C2445" s="8" t="s">
        <v>4084</v>
      </c>
      <c r="D2445" s="9" t="str">
        <f aca="false">A2445&amp;"|"&amp;B2445</f>
        <v>South Dakota|Beadle County</v>
      </c>
      <c r="E2445" s="10" t="n">
        <v>834</v>
      </c>
      <c r="F2445" s="10" t="n">
        <v>1414</v>
      </c>
      <c r="G2445" s="10" t="n">
        <v>134</v>
      </c>
      <c r="H2445" s="10" t="n">
        <v>11</v>
      </c>
      <c r="I2445" s="10" t="n">
        <v>520</v>
      </c>
      <c r="J2445" s="10" t="n">
        <v>63082</v>
      </c>
      <c r="K2445" s="11" t="n">
        <v>19279</v>
      </c>
      <c r="L2445" s="12" t="n">
        <f aca="false">IF(COUNT(F2445,G2445)=2,F2445+G2445,"")</f>
        <v>1548</v>
      </c>
      <c r="M2445" s="12" t="n">
        <f aca="false">IF(COUNT(E2445,H2445)=2,E2445+H2445,"")</f>
        <v>845</v>
      </c>
    </row>
    <row r="2446" customFormat="false" ht="15" hidden="false" customHeight="false" outlineLevel="0" collapsed="false">
      <c r="A2446" s="7" t="s">
        <v>4080</v>
      </c>
      <c r="B2446" s="7" t="s">
        <v>4085</v>
      </c>
      <c r="C2446" s="8" t="s">
        <v>4086</v>
      </c>
      <c r="D2446" s="9" t="str">
        <f aca="false">A2446&amp;"|"&amp;B2446</f>
        <v>South Dakota|Bennett County</v>
      </c>
      <c r="E2446" s="10" t="n">
        <v>616</v>
      </c>
      <c r="F2446" s="10" t="n">
        <v>1158</v>
      </c>
      <c r="G2446" s="10" t="n">
        <v>102</v>
      </c>
      <c r="H2446" s="10" t="n">
        <v>11</v>
      </c>
      <c r="I2446" s="10" t="n">
        <v>520</v>
      </c>
      <c r="J2446" s="10" t="n">
        <v>44569</v>
      </c>
      <c r="K2446" s="11" t="n">
        <v>3354</v>
      </c>
      <c r="L2446" s="12" t="n">
        <f aca="false">IF(COUNT(F2446,G2446)=2,F2446+G2446,"")</f>
        <v>1260</v>
      </c>
      <c r="M2446" s="12" t="n">
        <f aca="false">IF(COUNT(E2446,H2446)=2,E2446+H2446,"")</f>
        <v>627</v>
      </c>
    </row>
    <row r="2447" customFormat="false" ht="15" hidden="false" customHeight="false" outlineLevel="0" collapsed="false">
      <c r="A2447" s="7" t="s">
        <v>4080</v>
      </c>
      <c r="B2447" s="7" t="s">
        <v>4087</v>
      </c>
      <c r="C2447" s="8" t="s">
        <v>4088</v>
      </c>
      <c r="D2447" s="9" t="str">
        <f aca="false">A2447&amp;"|"&amp;B2447</f>
        <v>South Dakota|Bon Homme County</v>
      </c>
      <c r="E2447" s="10" t="n">
        <v>620</v>
      </c>
      <c r="F2447" s="10" t="n">
        <v>1314</v>
      </c>
      <c r="G2447" s="10" t="n">
        <v>102</v>
      </c>
      <c r="H2447" s="10" t="n">
        <v>11</v>
      </c>
      <c r="I2447" s="10" t="n">
        <v>520</v>
      </c>
      <c r="J2447" s="10" t="n">
        <v>61275</v>
      </c>
      <c r="K2447" s="11" t="n">
        <v>7024</v>
      </c>
      <c r="L2447" s="12" t="n">
        <f aca="false">IF(COUNT(F2447,G2447)=2,F2447+G2447,"")</f>
        <v>1416</v>
      </c>
      <c r="M2447" s="12" t="n">
        <f aca="false">IF(COUNT(E2447,H2447)=2,E2447+H2447,"")</f>
        <v>631</v>
      </c>
    </row>
    <row r="2448" customFormat="false" ht="15" hidden="false" customHeight="false" outlineLevel="0" collapsed="false">
      <c r="A2448" s="7" t="s">
        <v>4080</v>
      </c>
      <c r="B2448" s="7" t="s">
        <v>4089</v>
      </c>
      <c r="C2448" s="8" t="s">
        <v>4090</v>
      </c>
      <c r="D2448" s="9" t="str">
        <f aca="false">A2448&amp;"|"&amp;B2448</f>
        <v>South Dakota|Brookings County</v>
      </c>
      <c r="E2448" s="10" t="n">
        <v>874</v>
      </c>
      <c r="F2448" s="10" t="n">
        <v>1651</v>
      </c>
      <c r="G2448" s="10" t="n">
        <v>141</v>
      </c>
      <c r="H2448" s="10" t="n">
        <v>11</v>
      </c>
      <c r="I2448" s="10" t="n">
        <v>650</v>
      </c>
      <c r="J2448" s="10" t="n">
        <v>67341</v>
      </c>
      <c r="K2448" s="11" t="n">
        <v>34968</v>
      </c>
      <c r="L2448" s="12" t="n">
        <f aca="false">IF(COUNT(F2448,G2448)=2,F2448+G2448,"")</f>
        <v>1792</v>
      </c>
      <c r="M2448" s="12" t="n">
        <f aca="false">IF(COUNT(E2448,H2448)=2,E2448+H2448,"")</f>
        <v>885</v>
      </c>
    </row>
    <row r="2449" customFormat="false" ht="15" hidden="false" customHeight="false" outlineLevel="0" collapsed="false">
      <c r="A2449" s="7" t="s">
        <v>4080</v>
      </c>
      <c r="B2449" s="7" t="s">
        <v>1158</v>
      </c>
      <c r="C2449" s="8" t="s">
        <v>4091</v>
      </c>
      <c r="D2449" s="9" t="str">
        <f aca="false">A2449&amp;"|"&amp;B2449</f>
        <v>South Dakota|Brown County</v>
      </c>
      <c r="E2449" s="10" t="n">
        <v>794</v>
      </c>
      <c r="F2449" s="10" t="n">
        <v>1492</v>
      </c>
      <c r="G2449" s="10" t="n">
        <v>128</v>
      </c>
      <c r="H2449" s="10" t="n">
        <v>11</v>
      </c>
      <c r="I2449" s="10" t="n">
        <v>650</v>
      </c>
      <c r="J2449" s="10" t="n">
        <v>70239</v>
      </c>
      <c r="K2449" s="11" t="n">
        <v>38079</v>
      </c>
      <c r="L2449" s="12" t="n">
        <f aca="false">IF(COUNT(F2449,G2449)=2,F2449+G2449,"")</f>
        <v>1620</v>
      </c>
      <c r="M2449" s="12" t="n">
        <f aca="false">IF(COUNT(E2449,H2449)=2,E2449+H2449,"")</f>
        <v>805</v>
      </c>
    </row>
    <row r="2450" customFormat="false" ht="15" hidden="false" customHeight="false" outlineLevel="0" collapsed="false">
      <c r="A2450" s="7" t="s">
        <v>4080</v>
      </c>
      <c r="B2450" s="7" t="s">
        <v>4092</v>
      </c>
      <c r="C2450" s="8" t="s">
        <v>4093</v>
      </c>
      <c r="D2450" s="9" t="str">
        <f aca="false">A2450&amp;"|"&amp;B2450</f>
        <v>South Dakota|Brule County</v>
      </c>
      <c r="E2450" s="10" t="n">
        <v>700</v>
      </c>
      <c r="F2450" s="10" t="n">
        <v>1368</v>
      </c>
      <c r="G2450" s="10" t="n">
        <v>113</v>
      </c>
      <c r="H2450" s="10" t="n">
        <v>11</v>
      </c>
      <c r="I2450" s="10" t="n">
        <v>520</v>
      </c>
      <c r="J2450" s="10" t="n">
        <v>74043</v>
      </c>
      <c r="K2450" s="11" t="n">
        <v>5261</v>
      </c>
      <c r="L2450" s="12" t="n">
        <f aca="false">IF(COUNT(F2450,G2450)=2,F2450+G2450,"")</f>
        <v>1481</v>
      </c>
      <c r="M2450" s="12" t="n">
        <f aca="false">IF(COUNT(E2450,H2450)=2,E2450+H2450,"")</f>
        <v>711</v>
      </c>
    </row>
    <row r="2451" customFormat="false" ht="15" hidden="false" customHeight="false" outlineLevel="0" collapsed="false">
      <c r="A2451" s="7" t="s">
        <v>4080</v>
      </c>
      <c r="B2451" s="7" t="s">
        <v>2838</v>
      </c>
      <c r="C2451" s="8" t="s">
        <v>4094</v>
      </c>
      <c r="D2451" s="9" t="str">
        <f aca="false">A2451&amp;"|"&amp;B2451</f>
        <v>South Dakota|Buffalo County</v>
      </c>
      <c r="E2451" s="10" t="n">
        <v>535</v>
      </c>
      <c r="F2451" s="10"/>
      <c r="G2451" s="10" t="n">
        <v>102</v>
      </c>
      <c r="H2451" s="10" t="n">
        <v>11</v>
      </c>
      <c r="I2451" s="10" t="n">
        <v>520</v>
      </c>
      <c r="J2451" s="10" t="n">
        <v>47000</v>
      </c>
      <c r="K2451" s="11" t="n">
        <v>1757</v>
      </c>
      <c r="L2451" s="12" t="str">
        <f aca="false">IF(COUNT(F2451,G2451)=2,F2451+G2451,"")</f>
        <v/>
      </c>
      <c r="M2451" s="12" t="n">
        <f aca="false">IF(COUNT(E2451,H2451)=2,E2451+H2451,"")</f>
        <v>546</v>
      </c>
    </row>
    <row r="2452" customFormat="false" ht="15" hidden="false" customHeight="false" outlineLevel="0" collapsed="false">
      <c r="A2452" s="7" t="s">
        <v>4080</v>
      </c>
      <c r="B2452" s="7" t="s">
        <v>421</v>
      </c>
      <c r="C2452" s="8" t="s">
        <v>4095</v>
      </c>
      <c r="D2452" s="9" t="str">
        <f aca="false">A2452&amp;"|"&amp;B2452</f>
        <v>South Dakota|Butte County</v>
      </c>
      <c r="E2452" s="10" t="n">
        <v>940</v>
      </c>
      <c r="F2452" s="10" t="n">
        <v>1600</v>
      </c>
      <c r="G2452" s="10" t="n">
        <v>151</v>
      </c>
      <c r="H2452" s="10" t="n">
        <v>11</v>
      </c>
      <c r="I2452" s="10" t="n">
        <v>520</v>
      </c>
      <c r="J2452" s="10" t="n">
        <v>67692</v>
      </c>
      <c r="K2452" s="11" t="n">
        <v>10538</v>
      </c>
      <c r="L2452" s="12" t="n">
        <f aca="false">IF(COUNT(F2452,G2452)=2,F2452+G2452,"")</f>
        <v>1751</v>
      </c>
      <c r="M2452" s="12" t="n">
        <f aca="false">IF(COUNT(E2452,H2452)=2,E2452+H2452,"")</f>
        <v>951</v>
      </c>
    </row>
    <row r="2453" customFormat="false" ht="15" hidden="false" customHeight="false" outlineLevel="0" collapsed="false">
      <c r="A2453" s="7" t="s">
        <v>4080</v>
      </c>
      <c r="B2453" s="7" t="s">
        <v>1791</v>
      </c>
      <c r="C2453" s="8" t="s">
        <v>4096</v>
      </c>
      <c r="D2453" s="9" t="str">
        <f aca="false">A2453&amp;"|"&amp;B2453</f>
        <v>South Dakota|Campbell County</v>
      </c>
      <c r="E2453" s="10" t="n">
        <v>635</v>
      </c>
      <c r="F2453" s="10" t="n">
        <v>1170</v>
      </c>
      <c r="G2453" s="10" t="n">
        <v>102</v>
      </c>
      <c r="H2453" s="10" t="n">
        <v>11</v>
      </c>
      <c r="I2453" s="10" t="n">
        <v>520</v>
      </c>
      <c r="J2453" s="10" t="n">
        <v>65000</v>
      </c>
      <c r="K2453" s="11" t="n">
        <v>1481</v>
      </c>
      <c r="L2453" s="12" t="n">
        <f aca="false">IF(COUNT(F2453,G2453)=2,F2453+G2453,"")</f>
        <v>1272</v>
      </c>
      <c r="M2453" s="12" t="n">
        <f aca="false">IF(COUNT(E2453,H2453)=2,E2453+H2453,"")</f>
        <v>646</v>
      </c>
    </row>
    <row r="2454" customFormat="false" ht="15" hidden="false" customHeight="false" outlineLevel="0" collapsed="false">
      <c r="A2454" s="7" t="s">
        <v>4080</v>
      </c>
      <c r="B2454" s="7" t="s">
        <v>4097</v>
      </c>
      <c r="C2454" s="8" t="s">
        <v>4098</v>
      </c>
      <c r="D2454" s="9" t="str">
        <f aca="false">A2454&amp;"|"&amp;B2454</f>
        <v>South Dakota|Charles Mix County</v>
      </c>
      <c r="E2454" s="10" t="n">
        <v>727</v>
      </c>
      <c r="F2454" s="10" t="n">
        <v>1622</v>
      </c>
      <c r="G2454" s="10" t="n">
        <v>117</v>
      </c>
      <c r="H2454" s="10" t="n">
        <v>11</v>
      </c>
      <c r="I2454" s="10" t="n">
        <v>520</v>
      </c>
      <c r="J2454" s="10" t="n">
        <v>64850</v>
      </c>
      <c r="K2454" s="11" t="n">
        <v>9281</v>
      </c>
      <c r="L2454" s="12" t="n">
        <f aca="false">IF(COUNT(F2454,G2454)=2,F2454+G2454,"")</f>
        <v>1739</v>
      </c>
      <c r="M2454" s="12" t="n">
        <f aca="false">IF(COUNT(E2454,H2454)=2,E2454+H2454,"")</f>
        <v>738</v>
      </c>
    </row>
    <row r="2455" customFormat="false" ht="15" hidden="false" customHeight="false" outlineLevel="0" collapsed="false">
      <c r="A2455" s="7" t="s">
        <v>4080</v>
      </c>
      <c r="B2455" s="7" t="s">
        <v>299</v>
      </c>
      <c r="C2455" s="8" t="s">
        <v>4099</v>
      </c>
      <c r="D2455" s="9" t="str">
        <f aca="false">A2455&amp;"|"&amp;B2455</f>
        <v>South Dakota|Clark County</v>
      </c>
      <c r="E2455" s="10" t="n">
        <v>709</v>
      </c>
      <c r="F2455" s="10" t="n">
        <v>1404</v>
      </c>
      <c r="G2455" s="10" t="n">
        <v>114</v>
      </c>
      <c r="H2455" s="10" t="n">
        <v>11</v>
      </c>
      <c r="I2455" s="10" t="n">
        <v>520</v>
      </c>
      <c r="J2455" s="10" t="n">
        <v>62885</v>
      </c>
      <c r="K2455" s="11" t="n">
        <v>3876</v>
      </c>
      <c r="L2455" s="12" t="n">
        <f aca="false">IF(COUNT(F2455,G2455)=2,F2455+G2455,"")</f>
        <v>1518</v>
      </c>
      <c r="M2455" s="12" t="n">
        <f aca="false">IF(COUNT(E2455,H2455)=2,E2455+H2455,"")</f>
        <v>720</v>
      </c>
    </row>
    <row r="2456" customFormat="false" ht="15" hidden="false" customHeight="false" outlineLevel="0" collapsed="false">
      <c r="A2456" s="7" t="s">
        <v>4080</v>
      </c>
      <c r="B2456" s="7" t="s">
        <v>81</v>
      </c>
      <c r="C2456" s="8" t="s">
        <v>4100</v>
      </c>
      <c r="D2456" s="9" t="str">
        <f aca="false">A2456&amp;"|"&amp;B2456</f>
        <v>South Dakota|Clay County</v>
      </c>
      <c r="E2456" s="10" t="n">
        <v>736</v>
      </c>
      <c r="F2456" s="10" t="n">
        <v>1625</v>
      </c>
      <c r="G2456" s="10" t="n">
        <v>118</v>
      </c>
      <c r="H2456" s="10" t="n">
        <v>11</v>
      </c>
      <c r="I2456" s="10" t="n">
        <v>650</v>
      </c>
      <c r="J2456" s="10" t="n">
        <v>58794</v>
      </c>
      <c r="K2456" s="11" t="n">
        <v>15133</v>
      </c>
      <c r="L2456" s="12" t="n">
        <f aca="false">IF(COUNT(F2456,G2456)=2,F2456+G2456,"")</f>
        <v>1743</v>
      </c>
      <c r="M2456" s="12" t="n">
        <f aca="false">IF(COUNT(E2456,H2456)=2,E2456+H2456,"")</f>
        <v>747</v>
      </c>
    </row>
    <row r="2457" customFormat="false" ht="15" hidden="false" customHeight="false" outlineLevel="0" collapsed="false">
      <c r="A2457" s="7" t="s">
        <v>4080</v>
      </c>
      <c r="B2457" s="7" t="s">
        <v>4101</v>
      </c>
      <c r="C2457" s="8" t="s">
        <v>4102</v>
      </c>
      <c r="D2457" s="9" t="str">
        <f aca="false">A2457&amp;"|"&amp;B2457</f>
        <v>South Dakota|Codington County</v>
      </c>
      <c r="E2457" s="10" t="n">
        <v>901</v>
      </c>
      <c r="F2457" s="10" t="n">
        <v>1447</v>
      </c>
      <c r="G2457" s="10" t="n">
        <v>145</v>
      </c>
      <c r="H2457" s="10" t="n">
        <v>11</v>
      </c>
      <c r="I2457" s="10" t="n">
        <v>650</v>
      </c>
      <c r="J2457" s="10" t="n">
        <v>65080</v>
      </c>
      <c r="K2457" s="11" t="n">
        <v>28556</v>
      </c>
      <c r="L2457" s="12" t="n">
        <f aca="false">IF(COUNT(F2457,G2457)=2,F2457+G2457,"")</f>
        <v>1592</v>
      </c>
      <c r="M2457" s="12" t="n">
        <f aca="false">IF(COUNT(E2457,H2457)=2,E2457+H2457,"")</f>
        <v>912</v>
      </c>
    </row>
    <row r="2458" customFormat="false" ht="15" hidden="false" customHeight="false" outlineLevel="0" collapsed="false">
      <c r="A2458" s="7" t="s">
        <v>4080</v>
      </c>
      <c r="B2458" s="7" t="s">
        <v>4103</v>
      </c>
      <c r="C2458" s="8" t="s">
        <v>4104</v>
      </c>
      <c r="D2458" s="9" t="str">
        <f aca="false">A2458&amp;"|"&amp;B2458</f>
        <v>South Dakota|Corson County</v>
      </c>
      <c r="E2458" s="10" t="n">
        <v>473</v>
      </c>
      <c r="F2458" s="10" t="n">
        <v>1217</v>
      </c>
      <c r="G2458" s="10" t="n">
        <v>102</v>
      </c>
      <c r="H2458" s="10" t="n">
        <v>11</v>
      </c>
      <c r="I2458" s="10" t="n">
        <v>520</v>
      </c>
      <c r="J2458" s="10" t="n">
        <v>43750</v>
      </c>
      <c r="K2458" s="11" t="n">
        <v>3859</v>
      </c>
      <c r="L2458" s="12" t="n">
        <f aca="false">IF(COUNT(F2458,G2458)=2,F2458+G2458,"")</f>
        <v>1319</v>
      </c>
      <c r="M2458" s="12" t="n">
        <f aca="false">IF(COUNT(E2458,H2458)=2,E2458+H2458,"")</f>
        <v>484</v>
      </c>
    </row>
    <row r="2459" customFormat="false" ht="15" hidden="false" customHeight="false" outlineLevel="0" collapsed="false">
      <c r="A2459" s="7" t="s">
        <v>4080</v>
      </c>
      <c r="B2459" s="7" t="s">
        <v>558</v>
      </c>
      <c r="C2459" s="8" t="s">
        <v>4105</v>
      </c>
      <c r="D2459" s="9" t="str">
        <f aca="false">A2459&amp;"|"&amp;B2459</f>
        <v>South Dakota|Custer County</v>
      </c>
      <c r="E2459" s="10" t="n">
        <v>1117</v>
      </c>
      <c r="F2459" s="10" t="n">
        <v>1823</v>
      </c>
      <c r="G2459" s="10" t="n">
        <v>180</v>
      </c>
      <c r="H2459" s="10" t="n">
        <v>11</v>
      </c>
      <c r="I2459" s="10" t="n">
        <v>520</v>
      </c>
      <c r="J2459" s="10" t="n">
        <v>81958</v>
      </c>
      <c r="K2459" s="11" t="n">
        <v>8686</v>
      </c>
      <c r="L2459" s="12" t="n">
        <f aca="false">IF(COUNT(F2459,G2459)=2,F2459+G2459,"")</f>
        <v>2003</v>
      </c>
      <c r="M2459" s="12" t="n">
        <f aca="false">IF(COUNT(E2459,H2459)=2,E2459+H2459,"")</f>
        <v>1128</v>
      </c>
    </row>
    <row r="2460" customFormat="false" ht="15" hidden="false" customHeight="false" outlineLevel="0" collapsed="false">
      <c r="A2460" s="7" t="s">
        <v>4080</v>
      </c>
      <c r="B2460" s="7" t="s">
        <v>4106</v>
      </c>
      <c r="C2460" s="8" t="s">
        <v>4107</v>
      </c>
      <c r="D2460" s="9" t="str">
        <f aca="false">A2460&amp;"|"&amp;B2460</f>
        <v>South Dakota|Davison County</v>
      </c>
      <c r="E2460" s="10" t="n">
        <v>750</v>
      </c>
      <c r="F2460" s="10" t="n">
        <v>1363</v>
      </c>
      <c r="G2460" s="10" t="n">
        <v>121</v>
      </c>
      <c r="H2460" s="10" t="n">
        <v>11</v>
      </c>
      <c r="I2460" s="10" t="n">
        <v>650</v>
      </c>
      <c r="J2460" s="10" t="n">
        <v>61401</v>
      </c>
      <c r="K2460" s="11" t="n">
        <v>19936</v>
      </c>
      <c r="L2460" s="12" t="n">
        <f aca="false">IF(COUNT(F2460,G2460)=2,F2460+G2460,"")</f>
        <v>1484</v>
      </c>
      <c r="M2460" s="12" t="n">
        <f aca="false">IF(COUNT(E2460,H2460)=2,E2460+H2460,"")</f>
        <v>761</v>
      </c>
    </row>
    <row r="2461" customFormat="false" ht="15" hidden="false" customHeight="false" outlineLevel="0" collapsed="false">
      <c r="A2461" s="7" t="s">
        <v>4080</v>
      </c>
      <c r="B2461" s="7" t="s">
        <v>4108</v>
      </c>
      <c r="C2461" s="8" t="s">
        <v>4109</v>
      </c>
      <c r="D2461" s="9" t="str">
        <f aca="false">A2461&amp;"|"&amp;B2461</f>
        <v>South Dakota|Day County</v>
      </c>
      <c r="E2461" s="10" t="n">
        <v>623</v>
      </c>
      <c r="F2461" s="10" t="n">
        <v>1253</v>
      </c>
      <c r="G2461" s="10" t="n">
        <v>102</v>
      </c>
      <c r="H2461" s="10" t="n">
        <v>11</v>
      </c>
      <c r="I2461" s="10" t="n">
        <v>520</v>
      </c>
      <c r="J2461" s="10" t="n">
        <v>62270</v>
      </c>
      <c r="K2461" s="11" t="n">
        <v>5460</v>
      </c>
      <c r="L2461" s="12" t="n">
        <f aca="false">IF(COUNT(F2461,G2461)=2,F2461+G2461,"")</f>
        <v>1355</v>
      </c>
      <c r="M2461" s="12" t="n">
        <f aca="false">IF(COUNT(E2461,H2461)=2,E2461+H2461,"")</f>
        <v>634</v>
      </c>
    </row>
    <row r="2462" customFormat="false" ht="15" hidden="false" customHeight="false" outlineLevel="0" collapsed="false">
      <c r="A2462" s="7" t="s">
        <v>4080</v>
      </c>
      <c r="B2462" s="7" t="s">
        <v>2859</v>
      </c>
      <c r="C2462" s="8" t="s">
        <v>4110</v>
      </c>
      <c r="D2462" s="9" t="str">
        <f aca="false">A2462&amp;"|"&amp;B2462</f>
        <v>South Dakota|Deuel County</v>
      </c>
      <c r="E2462" s="10" t="n">
        <v>668</v>
      </c>
      <c r="F2462" s="10" t="n">
        <v>1336</v>
      </c>
      <c r="G2462" s="10" t="n">
        <v>108</v>
      </c>
      <c r="H2462" s="10" t="n">
        <v>11</v>
      </c>
      <c r="I2462" s="10" t="n">
        <v>520</v>
      </c>
      <c r="J2462" s="10" t="n">
        <v>79556</v>
      </c>
      <c r="K2462" s="11" t="n">
        <v>4318</v>
      </c>
      <c r="L2462" s="12" t="n">
        <f aca="false">IF(COUNT(F2462,G2462)=2,F2462+G2462,"")</f>
        <v>1444</v>
      </c>
      <c r="M2462" s="12" t="n">
        <f aca="false">IF(COUNT(E2462,H2462)=2,E2462+H2462,"")</f>
        <v>679</v>
      </c>
    </row>
    <row r="2463" customFormat="false" ht="15" hidden="false" customHeight="false" outlineLevel="0" collapsed="false">
      <c r="A2463" s="7" t="s">
        <v>4080</v>
      </c>
      <c r="B2463" s="7" t="s">
        <v>3600</v>
      </c>
      <c r="C2463" s="8" t="s">
        <v>4111</v>
      </c>
      <c r="D2463" s="9" t="str">
        <f aca="false">A2463&amp;"|"&amp;B2463</f>
        <v>South Dakota|Dewey County</v>
      </c>
      <c r="E2463" s="10" t="n">
        <v>714</v>
      </c>
      <c r="F2463" s="10" t="n">
        <v>1204</v>
      </c>
      <c r="G2463" s="10" t="n">
        <v>115</v>
      </c>
      <c r="H2463" s="10" t="n">
        <v>11</v>
      </c>
      <c r="I2463" s="10" t="n">
        <v>520</v>
      </c>
      <c r="J2463" s="10" t="n">
        <v>57928</v>
      </c>
      <c r="K2463" s="11" t="n">
        <v>5230</v>
      </c>
      <c r="L2463" s="12" t="n">
        <f aca="false">IF(COUNT(F2463,G2463)=2,F2463+G2463,"")</f>
        <v>1319</v>
      </c>
      <c r="M2463" s="12" t="n">
        <f aca="false">IF(COUNT(E2463,H2463)=2,E2463+H2463,"")</f>
        <v>725</v>
      </c>
    </row>
    <row r="2464" customFormat="false" ht="15" hidden="false" customHeight="false" outlineLevel="0" collapsed="false">
      <c r="A2464" s="7" t="s">
        <v>4080</v>
      </c>
      <c r="B2464" s="7" t="s">
        <v>566</v>
      </c>
      <c r="C2464" s="8" t="s">
        <v>4112</v>
      </c>
      <c r="D2464" s="9" t="str">
        <f aca="false">A2464&amp;"|"&amp;B2464</f>
        <v>South Dakota|Douglas County</v>
      </c>
      <c r="E2464" s="10" t="n">
        <v>864</v>
      </c>
      <c r="F2464" s="10" t="n">
        <v>1373</v>
      </c>
      <c r="G2464" s="10" t="n">
        <v>139</v>
      </c>
      <c r="H2464" s="10" t="n">
        <v>11</v>
      </c>
      <c r="I2464" s="10" t="n">
        <v>520</v>
      </c>
      <c r="J2464" s="10" t="n">
        <v>78125</v>
      </c>
      <c r="K2464" s="11" t="n">
        <v>2823</v>
      </c>
      <c r="L2464" s="12" t="n">
        <f aca="false">IF(COUNT(F2464,G2464)=2,F2464+G2464,"")</f>
        <v>1512</v>
      </c>
      <c r="M2464" s="12" t="n">
        <f aca="false">IF(COUNT(E2464,H2464)=2,E2464+H2464,"")</f>
        <v>875</v>
      </c>
    </row>
    <row r="2465" customFormat="false" ht="15" hidden="false" customHeight="false" outlineLevel="0" collapsed="false">
      <c r="A2465" s="7" t="s">
        <v>4080</v>
      </c>
      <c r="B2465" s="7" t="s">
        <v>4113</v>
      </c>
      <c r="C2465" s="8" t="s">
        <v>4114</v>
      </c>
      <c r="D2465" s="9" t="str">
        <f aca="false">A2465&amp;"|"&amp;B2465</f>
        <v>South Dakota|Edmunds County</v>
      </c>
      <c r="E2465" s="10" t="n">
        <v>881</v>
      </c>
      <c r="F2465" s="10" t="n">
        <v>1406</v>
      </c>
      <c r="G2465" s="10" t="n">
        <v>142</v>
      </c>
      <c r="H2465" s="10" t="n">
        <v>11</v>
      </c>
      <c r="I2465" s="10" t="n">
        <v>520</v>
      </c>
      <c r="J2465" s="10" t="n">
        <v>77266</v>
      </c>
      <c r="K2465" s="11" t="n">
        <v>4033</v>
      </c>
      <c r="L2465" s="12" t="n">
        <f aca="false">IF(COUNT(F2465,G2465)=2,F2465+G2465,"")</f>
        <v>1548</v>
      </c>
      <c r="M2465" s="12" t="n">
        <f aca="false">IF(COUNT(E2465,H2465)=2,E2465+H2465,"")</f>
        <v>892</v>
      </c>
    </row>
    <row r="2466" customFormat="false" ht="15" hidden="false" customHeight="false" outlineLevel="0" collapsed="false">
      <c r="A2466" s="7" t="s">
        <v>4080</v>
      </c>
      <c r="B2466" s="7" t="s">
        <v>4115</v>
      </c>
      <c r="C2466" s="8" t="s">
        <v>4116</v>
      </c>
      <c r="D2466" s="9" t="str">
        <f aca="false">A2466&amp;"|"&amp;B2466</f>
        <v>South Dakota|Fall River County</v>
      </c>
      <c r="E2466" s="10" t="n">
        <v>866</v>
      </c>
      <c r="F2466" s="10" t="n">
        <v>1351</v>
      </c>
      <c r="G2466" s="10" t="n">
        <v>139</v>
      </c>
      <c r="H2466" s="10" t="n">
        <v>11</v>
      </c>
      <c r="I2466" s="10" t="n">
        <v>520</v>
      </c>
      <c r="J2466" s="10" t="n">
        <v>61056</v>
      </c>
      <c r="K2466" s="11" t="n">
        <v>7179</v>
      </c>
      <c r="L2466" s="12" t="n">
        <f aca="false">IF(COUNT(F2466,G2466)=2,F2466+G2466,"")</f>
        <v>1490</v>
      </c>
      <c r="M2466" s="12" t="n">
        <f aca="false">IF(COUNT(E2466,H2466)=2,E2466+H2466,"")</f>
        <v>877</v>
      </c>
    </row>
    <row r="2467" customFormat="false" ht="15" hidden="false" customHeight="false" outlineLevel="0" collapsed="false">
      <c r="A2467" s="7" t="s">
        <v>4080</v>
      </c>
      <c r="B2467" s="7" t="s">
        <v>4117</v>
      </c>
      <c r="C2467" s="8" t="s">
        <v>4118</v>
      </c>
      <c r="D2467" s="9" t="str">
        <f aca="false">A2467&amp;"|"&amp;B2467</f>
        <v>South Dakota|Faulk County</v>
      </c>
      <c r="E2467" s="10" t="n">
        <v>692</v>
      </c>
      <c r="F2467" s="10" t="n">
        <v>1209</v>
      </c>
      <c r="G2467" s="10" t="n">
        <v>111</v>
      </c>
      <c r="H2467" s="10" t="n">
        <v>11</v>
      </c>
      <c r="I2467" s="10" t="n">
        <v>520</v>
      </c>
      <c r="J2467" s="10" t="n">
        <v>58000</v>
      </c>
      <c r="K2467" s="11" t="n">
        <v>2137</v>
      </c>
      <c r="L2467" s="12" t="n">
        <f aca="false">IF(COUNT(F2467,G2467)=2,F2467+G2467,"")</f>
        <v>1320</v>
      </c>
      <c r="M2467" s="12" t="n">
        <f aca="false">IF(COUNT(E2467,H2467)=2,E2467+H2467,"")</f>
        <v>703</v>
      </c>
    </row>
    <row r="2468" customFormat="false" ht="15" hidden="false" customHeight="false" outlineLevel="0" collapsed="false">
      <c r="A2468" s="7" t="s">
        <v>4080</v>
      </c>
      <c r="B2468" s="7" t="s">
        <v>329</v>
      </c>
      <c r="C2468" s="8" t="s">
        <v>4119</v>
      </c>
      <c r="D2468" s="9" t="str">
        <f aca="false">A2468&amp;"|"&amp;B2468</f>
        <v>South Dakota|Grant County</v>
      </c>
      <c r="E2468" s="10" t="n">
        <v>668</v>
      </c>
      <c r="F2468" s="10" t="n">
        <v>1378</v>
      </c>
      <c r="G2468" s="10" t="n">
        <v>108</v>
      </c>
      <c r="H2468" s="10" t="n">
        <v>11</v>
      </c>
      <c r="I2468" s="10" t="n">
        <v>520</v>
      </c>
      <c r="J2468" s="10" t="n">
        <v>73818</v>
      </c>
      <c r="K2468" s="11" t="n">
        <v>7544</v>
      </c>
      <c r="L2468" s="12" t="n">
        <f aca="false">IF(COUNT(F2468,G2468)=2,F2468+G2468,"")</f>
        <v>1486</v>
      </c>
      <c r="M2468" s="12" t="n">
        <f aca="false">IF(COUNT(E2468,H2468)=2,E2468+H2468,"")</f>
        <v>679</v>
      </c>
    </row>
    <row r="2469" customFormat="false" ht="15" hidden="false" customHeight="false" outlineLevel="0" collapsed="false">
      <c r="A2469" s="7" t="s">
        <v>4080</v>
      </c>
      <c r="B2469" s="7" t="s">
        <v>4120</v>
      </c>
      <c r="C2469" s="8" t="s">
        <v>4121</v>
      </c>
      <c r="D2469" s="9" t="str">
        <f aca="false">A2469&amp;"|"&amp;B2469</f>
        <v>South Dakota|Gregory County</v>
      </c>
      <c r="E2469" s="10" t="n">
        <v>614</v>
      </c>
      <c r="F2469" s="10" t="n">
        <v>1357</v>
      </c>
      <c r="G2469" s="10" t="n">
        <v>102</v>
      </c>
      <c r="H2469" s="10" t="n">
        <v>11</v>
      </c>
      <c r="I2469" s="10" t="n">
        <v>520</v>
      </c>
      <c r="J2469" s="10" t="n">
        <v>52432</v>
      </c>
      <c r="K2469" s="11" t="n">
        <v>3993</v>
      </c>
      <c r="L2469" s="12" t="n">
        <f aca="false">IF(COUNT(F2469,G2469)=2,F2469+G2469,"")</f>
        <v>1459</v>
      </c>
      <c r="M2469" s="12" t="n">
        <f aca="false">IF(COUNT(E2469,H2469)=2,E2469+H2469,"")</f>
        <v>625</v>
      </c>
    </row>
    <row r="2470" customFormat="false" ht="15" hidden="false" customHeight="false" outlineLevel="0" collapsed="false">
      <c r="A2470" s="7" t="s">
        <v>4080</v>
      </c>
      <c r="B2470" s="7" t="s">
        <v>4122</v>
      </c>
      <c r="C2470" s="8" t="s">
        <v>4123</v>
      </c>
      <c r="D2470" s="9" t="str">
        <f aca="false">A2470&amp;"|"&amp;B2470</f>
        <v>South Dakota|Haakon County</v>
      </c>
      <c r="E2470" s="10" t="n">
        <v>688</v>
      </c>
      <c r="F2470" s="10" t="n">
        <v>1208</v>
      </c>
      <c r="G2470" s="10" t="n">
        <v>111</v>
      </c>
      <c r="H2470" s="10" t="n">
        <v>11</v>
      </c>
      <c r="I2470" s="10" t="n">
        <v>520</v>
      </c>
      <c r="J2470" s="10" t="n">
        <v>59231</v>
      </c>
      <c r="K2470" s="11" t="n">
        <v>1708</v>
      </c>
      <c r="L2470" s="12" t="n">
        <f aca="false">IF(COUNT(F2470,G2470)=2,F2470+G2470,"")</f>
        <v>1319</v>
      </c>
      <c r="M2470" s="12" t="n">
        <f aca="false">IF(COUNT(E2470,H2470)=2,E2470+H2470,"")</f>
        <v>699</v>
      </c>
    </row>
    <row r="2471" customFormat="false" ht="15" hidden="false" customHeight="false" outlineLevel="0" collapsed="false">
      <c r="A2471" s="7" t="s">
        <v>4080</v>
      </c>
      <c r="B2471" s="7" t="s">
        <v>4124</v>
      </c>
      <c r="C2471" s="8" t="s">
        <v>4125</v>
      </c>
      <c r="D2471" s="9" t="str">
        <f aca="false">A2471&amp;"|"&amp;B2471</f>
        <v>South Dakota|Hamlin County</v>
      </c>
      <c r="E2471" s="10" t="n">
        <v>769</v>
      </c>
      <c r="F2471" s="10" t="n">
        <v>1492</v>
      </c>
      <c r="G2471" s="10" t="n">
        <v>124</v>
      </c>
      <c r="H2471" s="10" t="n">
        <v>11</v>
      </c>
      <c r="I2471" s="10" t="n">
        <v>520</v>
      </c>
      <c r="J2471" s="10" t="n">
        <v>83194</v>
      </c>
      <c r="K2471" s="11" t="n">
        <v>6288</v>
      </c>
      <c r="L2471" s="12" t="n">
        <f aca="false">IF(COUNT(F2471,G2471)=2,F2471+G2471,"")</f>
        <v>1616</v>
      </c>
      <c r="M2471" s="12" t="n">
        <f aca="false">IF(COUNT(E2471,H2471)=2,E2471+H2471,"")</f>
        <v>780</v>
      </c>
    </row>
    <row r="2472" customFormat="false" ht="15" hidden="false" customHeight="false" outlineLevel="0" collapsed="false">
      <c r="A2472" s="7" t="s">
        <v>4080</v>
      </c>
      <c r="B2472" s="7" t="s">
        <v>4126</v>
      </c>
      <c r="C2472" s="8" t="s">
        <v>4127</v>
      </c>
      <c r="D2472" s="9" t="str">
        <f aca="false">A2472&amp;"|"&amp;B2472</f>
        <v>South Dakota|Hand County</v>
      </c>
      <c r="E2472" s="10" t="n">
        <v>553</v>
      </c>
      <c r="F2472" s="10" t="n">
        <v>1348</v>
      </c>
      <c r="G2472" s="10" t="n">
        <v>102</v>
      </c>
      <c r="H2472" s="10" t="n">
        <v>11</v>
      </c>
      <c r="I2472" s="10" t="n">
        <v>520</v>
      </c>
      <c r="J2472" s="10" t="n">
        <v>72054</v>
      </c>
      <c r="K2472" s="11" t="n">
        <v>3045</v>
      </c>
      <c r="L2472" s="12" t="n">
        <f aca="false">IF(COUNT(F2472,G2472)=2,F2472+G2472,"")</f>
        <v>1450</v>
      </c>
      <c r="M2472" s="12" t="n">
        <f aca="false">IF(COUNT(E2472,H2472)=2,E2472+H2472,"")</f>
        <v>564</v>
      </c>
    </row>
    <row r="2473" customFormat="false" ht="15" hidden="false" customHeight="false" outlineLevel="0" collapsed="false">
      <c r="A2473" s="7" t="s">
        <v>4080</v>
      </c>
      <c r="B2473" s="7" t="s">
        <v>4128</v>
      </c>
      <c r="C2473" s="8" t="s">
        <v>4129</v>
      </c>
      <c r="D2473" s="9" t="str">
        <f aca="false">A2473&amp;"|"&amp;B2473</f>
        <v>South Dakota|Hanson County</v>
      </c>
      <c r="E2473" s="10" t="n">
        <v>733</v>
      </c>
      <c r="F2473" s="10" t="n">
        <v>1423</v>
      </c>
      <c r="G2473" s="10" t="n">
        <v>118</v>
      </c>
      <c r="H2473" s="10" t="n">
        <v>11</v>
      </c>
      <c r="I2473" s="10" t="n">
        <v>520</v>
      </c>
      <c r="J2473" s="10" t="n">
        <v>86375</v>
      </c>
      <c r="K2473" s="11" t="n">
        <v>3473</v>
      </c>
      <c r="L2473" s="12" t="n">
        <f aca="false">IF(COUNT(F2473,G2473)=2,F2473+G2473,"")</f>
        <v>1541</v>
      </c>
      <c r="M2473" s="12" t="n">
        <f aca="false">IF(COUNT(E2473,H2473)=2,E2473+H2473,"")</f>
        <v>744</v>
      </c>
    </row>
    <row r="2474" customFormat="false" ht="15" hidden="false" customHeight="false" outlineLevel="0" collapsed="false">
      <c r="A2474" s="7" t="s">
        <v>4080</v>
      </c>
      <c r="B2474" s="7" t="s">
        <v>3059</v>
      </c>
      <c r="C2474" s="8" t="s">
        <v>4130</v>
      </c>
      <c r="D2474" s="9" t="str">
        <f aca="false">A2474&amp;"|"&amp;B2474</f>
        <v>South Dakota|Harding County</v>
      </c>
      <c r="E2474" s="10" t="n">
        <v>478</v>
      </c>
      <c r="F2474" s="10" t="n">
        <v>1234</v>
      </c>
      <c r="G2474" s="10" t="n">
        <v>102</v>
      </c>
      <c r="H2474" s="10" t="n">
        <v>11</v>
      </c>
      <c r="I2474" s="10" t="n">
        <v>520</v>
      </c>
      <c r="J2474" s="10" t="n">
        <v>74766</v>
      </c>
      <c r="K2474" s="11" t="n">
        <v>1092</v>
      </c>
      <c r="L2474" s="12" t="n">
        <f aca="false">IF(COUNT(F2474,G2474)=2,F2474+G2474,"")</f>
        <v>1336</v>
      </c>
      <c r="M2474" s="12" t="n">
        <f aca="false">IF(COUNT(E2474,H2474)=2,E2474+H2474,"")</f>
        <v>489</v>
      </c>
    </row>
    <row r="2475" customFormat="false" ht="15" hidden="false" customHeight="false" outlineLevel="0" collapsed="false">
      <c r="A2475" s="7" t="s">
        <v>4080</v>
      </c>
      <c r="B2475" s="7" t="s">
        <v>3614</v>
      </c>
      <c r="C2475" s="8" t="s">
        <v>4131</v>
      </c>
      <c r="D2475" s="9" t="str">
        <f aca="false">A2475&amp;"|"&amp;B2475</f>
        <v>South Dakota|Hughes County</v>
      </c>
      <c r="E2475" s="10" t="n">
        <v>930</v>
      </c>
      <c r="F2475" s="10" t="n">
        <v>1540</v>
      </c>
      <c r="G2475" s="10" t="n">
        <v>150</v>
      </c>
      <c r="H2475" s="10" t="n">
        <v>11</v>
      </c>
      <c r="I2475" s="10" t="n">
        <v>650</v>
      </c>
      <c r="J2475" s="10" t="n">
        <v>78981</v>
      </c>
      <c r="K2475" s="11" t="n">
        <v>17732</v>
      </c>
      <c r="L2475" s="12" t="n">
        <f aca="false">IF(COUNT(F2475,G2475)=2,F2475+G2475,"")</f>
        <v>1690</v>
      </c>
      <c r="M2475" s="12" t="n">
        <f aca="false">IF(COUNT(E2475,H2475)=2,E2475+H2475,"")</f>
        <v>941</v>
      </c>
    </row>
    <row r="2476" customFormat="false" ht="15" hidden="false" customHeight="false" outlineLevel="0" collapsed="false">
      <c r="A2476" s="7" t="s">
        <v>4080</v>
      </c>
      <c r="B2476" s="7" t="s">
        <v>4132</v>
      </c>
      <c r="C2476" s="8" t="s">
        <v>4133</v>
      </c>
      <c r="D2476" s="9" t="str">
        <f aca="false">A2476&amp;"|"&amp;B2476</f>
        <v>South Dakota|Hutchinson County</v>
      </c>
      <c r="E2476" s="10" t="n">
        <v>714</v>
      </c>
      <c r="F2476" s="10" t="n">
        <v>1281</v>
      </c>
      <c r="G2476" s="10" t="n">
        <v>115</v>
      </c>
      <c r="H2476" s="10" t="n">
        <v>11</v>
      </c>
      <c r="I2476" s="10" t="n">
        <v>520</v>
      </c>
      <c r="J2476" s="10" t="n">
        <v>74459</v>
      </c>
      <c r="K2476" s="11" t="n">
        <v>7393</v>
      </c>
      <c r="L2476" s="12" t="n">
        <f aca="false">IF(COUNT(F2476,G2476)=2,F2476+G2476,"")</f>
        <v>1396</v>
      </c>
      <c r="M2476" s="12" t="n">
        <f aca="false">IF(COUNT(E2476,H2476)=2,E2476+H2476,"")</f>
        <v>725</v>
      </c>
    </row>
    <row r="2477" customFormat="false" ht="15" hidden="false" customHeight="false" outlineLevel="0" collapsed="false">
      <c r="A2477" s="7" t="s">
        <v>4080</v>
      </c>
      <c r="B2477" s="7" t="s">
        <v>3273</v>
      </c>
      <c r="C2477" s="8" t="s">
        <v>4134</v>
      </c>
      <c r="D2477" s="9" t="str">
        <f aca="false">A2477&amp;"|"&amp;B2477</f>
        <v>South Dakota|Hyde County</v>
      </c>
      <c r="E2477" s="10" t="n">
        <v>921</v>
      </c>
      <c r="F2477" s="10" t="n">
        <v>1593</v>
      </c>
      <c r="G2477" s="10" t="n">
        <v>148</v>
      </c>
      <c r="H2477" s="10" t="n">
        <v>11</v>
      </c>
      <c r="I2477" s="10" t="n">
        <v>520</v>
      </c>
      <c r="J2477" s="10" t="n">
        <v>74279</v>
      </c>
      <c r="K2477" s="11" t="n">
        <v>1305</v>
      </c>
      <c r="L2477" s="12" t="n">
        <f aca="false">IF(COUNT(F2477,G2477)=2,F2477+G2477,"")</f>
        <v>1741</v>
      </c>
      <c r="M2477" s="12" t="n">
        <f aca="false">IF(COUNT(E2477,H2477)=2,E2477+H2477,"")</f>
        <v>932</v>
      </c>
    </row>
    <row r="2478" customFormat="false" ht="15" hidden="false" customHeight="false" outlineLevel="0" collapsed="false">
      <c r="A2478" s="7" t="s">
        <v>4080</v>
      </c>
      <c r="B2478" s="7" t="s">
        <v>125</v>
      </c>
      <c r="C2478" s="8" t="s">
        <v>4135</v>
      </c>
      <c r="D2478" s="9" t="str">
        <f aca="false">A2478&amp;"|"&amp;B2478</f>
        <v>South Dakota|Jackson County</v>
      </c>
      <c r="E2478" s="10" t="n">
        <v>460</v>
      </c>
      <c r="F2478" s="10" t="n">
        <v>993</v>
      </c>
      <c r="G2478" s="10" t="n">
        <v>102</v>
      </c>
      <c r="H2478" s="10" t="n">
        <v>11</v>
      </c>
      <c r="I2478" s="10" t="n">
        <v>520</v>
      </c>
      <c r="J2478" s="10" t="n">
        <v>26686</v>
      </c>
      <c r="K2478" s="11" t="n">
        <v>2826</v>
      </c>
      <c r="L2478" s="12" t="n">
        <f aca="false">IF(COUNT(F2478,G2478)=2,F2478+G2478,"")</f>
        <v>1095</v>
      </c>
      <c r="M2478" s="12" t="n">
        <f aca="false">IF(COUNT(E2478,H2478)=2,E2478+H2478,"")</f>
        <v>471</v>
      </c>
    </row>
    <row r="2479" customFormat="false" ht="15" hidden="false" customHeight="false" outlineLevel="0" collapsed="false">
      <c r="A2479" s="7" t="s">
        <v>4080</v>
      </c>
      <c r="B2479" s="7" t="s">
        <v>4136</v>
      </c>
      <c r="C2479" s="8" t="s">
        <v>4137</v>
      </c>
      <c r="D2479" s="9" t="str">
        <f aca="false">A2479&amp;"|"&amp;B2479</f>
        <v>South Dakota|Jerauld County</v>
      </c>
      <c r="E2479" s="10" t="n">
        <v>565</v>
      </c>
      <c r="F2479" s="10" t="n">
        <v>1391</v>
      </c>
      <c r="G2479" s="10" t="n">
        <v>102</v>
      </c>
      <c r="H2479" s="10" t="n">
        <v>11</v>
      </c>
      <c r="I2479" s="10" t="n">
        <v>520</v>
      </c>
      <c r="J2479" s="10" t="n">
        <v>75417</v>
      </c>
      <c r="K2479" s="11" t="n">
        <v>1845</v>
      </c>
      <c r="L2479" s="12" t="n">
        <f aca="false">IF(COUNT(F2479,G2479)=2,F2479+G2479,"")</f>
        <v>1493</v>
      </c>
      <c r="M2479" s="12" t="n">
        <f aca="false">IF(COUNT(E2479,H2479)=2,E2479+H2479,"")</f>
        <v>576</v>
      </c>
    </row>
    <row r="2480" customFormat="false" ht="15" hidden="false" customHeight="false" outlineLevel="0" collapsed="false">
      <c r="A2480" s="7" t="s">
        <v>4080</v>
      </c>
      <c r="B2480" s="7" t="s">
        <v>938</v>
      </c>
      <c r="C2480" s="8" t="s">
        <v>4138</v>
      </c>
      <c r="D2480" s="9" t="str">
        <f aca="false">A2480&amp;"|"&amp;B2480</f>
        <v>South Dakota|Jones County</v>
      </c>
      <c r="E2480" s="10" t="n">
        <v>544</v>
      </c>
      <c r="F2480" s="10" t="n">
        <v>1147</v>
      </c>
      <c r="G2480" s="10" t="n">
        <v>102</v>
      </c>
      <c r="H2480" s="10" t="n">
        <v>11</v>
      </c>
      <c r="I2480" s="10" t="n">
        <v>520</v>
      </c>
      <c r="J2480" s="10" t="n">
        <v>64688</v>
      </c>
      <c r="K2480" s="11" t="n">
        <v>1030</v>
      </c>
      <c r="L2480" s="12" t="n">
        <f aca="false">IF(COUNT(F2480,G2480)=2,F2480+G2480,"")</f>
        <v>1249</v>
      </c>
      <c r="M2480" s="12" t="n">
        <f aca="false">IF(COUNT(E2480,H2480)=2,E2480+H2480,"")</f>
        <v>555</v>
      </c>
    </row>
    <row r="2481" customFormat="false" ht="15" hidden="false" customHeight="false" outlineLevel="0" collapsed="false">
      <c r="A2481" s="7" t="s">
        <v>4080</v>
      </c>
      <c r="B2481" s="7" t="s">
        <v>4139</v>
      </c>
      <c r="C2481" s="8" t="s">
        <v>4140</v>
      </c>
      <c r="D2481" s="9" t="str">
        <f aca="false">A2481&amp;"|"&amp;B2481</f>
        <v>South Dakota|Kingsbury County</v>
      </c>
      <c r="E2481" s="10" t="n">
        <v>725</v>
      </c>
      <c r="F2481" s="10" t="n">
        <v>1403</v>
      </c>
      <c r="G2481" s="10" t="n">
        <v>117</v>
      </c>
      <c r="H2481" s="10" t="n">
        <v>11</v>
      </c>
      <c r="I2481" s="10" t="n">
        <v>520</v>
      </c>
      <c r="J2481" s="10" t="n">
        <v>70221</v>
      </c>
      <c r="K2481" s="11" t="n">
        <v>5210</v>
      </c>
      <c r="L2481" s="12" t="n">
        <f aca="false">IF(COUNT(F2481,G2481)=2,F2481+G2481,"")</f>
        <v>1520</v>
      </c>
      <c r="M2481" s="12" t="n">
        <f aca="false">IF(COUNT(E2481,H2481)=2,E2481+H2481,"")</f>
        <v>736</v>
      </c>
    </row>
    <row r="2482" customFormat="false" ht="15" hidden="false" customHeight="false" outlineLevel="0" collapsed="false">
      <c r="A2482" s="7" t="s">
        <v>4080</v>
      </c>
      <c r="B2482" s="7" t="s">
        <v>447</v>
      </c>
      <c r="C2482" s="8" t="s">
        <v>4141</v>
      </c>
      <c r="D2482" s="9" t="str">
        <f aca="false">A2482&amp;"|"&amp;B2482</f>
        <v>South Dakota|Lake County</v>
      </c>
      <c r="E2482" s="10" t="n">
        <v>868</v>
      </c>
      <c r="F2482" s="10" t="n">
        <v>1597</v>
      </c>
      <c r="G2482" s="10" t="n">
        <v>140</v>
      </c>
      <c r="H2482" s="10" t="n">
        <v>11</v>
      </c>
      <c r="I2482" s="10" t="n">
        <v>650</v>
      </c>
      <c r="J2482" s="10" t="n">
        <v>73792</v>
      </c>
      <c r="K2482" s="11" t="n">
        <v>11052</v>
      </c>
      <c r="L2482" s="12" t="n">
        <f aca="false">IF(COUNT(F2482,G2482)=2,F2482+G2482,"")</f>
        <v>1737</v>
      </c>
      <c r="M2482" s="12" t="n">
        <f aca="false">IF(COUNT(E2482,H2482)=2,E2482+H2482,"")</f>
        <v>879</v>
      </c>
    </row>
    <row r="2483" customFormat="false" ht="15" hidden="false" customHeight="false" outlineLevel="0" collapsed="false">
      <c r="A2483" s="7" t="s">
        <v>4080</v>
      </c>
      <c r="B2483" s="7" t="s">
        <v>133</v>
      </c>
      <c r="C2483" s="8" t="s">
        <v>4142</v>
      </c>
      <c r="D2483" s="9" t="str">
        <f aca="false">A2483&amp;"|"&amp;B2483</f>
        <v>South Dakota|Lawrence County</v>
      </c>
      <c r="E2483" s="10" t="n">
        <v>923</v>
      </c>
      <c r="F2483" s="10" t="n">
        <v>1648</v>
      </c>
      <c r="G2483" s="10" t="n">
        <v>149</v>
      </c>
      <c r="H2483" s="10" t="n">
        <v>11</v>
      </c>
      <c r="I2483" s="10" t="n">
        <v>650</v>
      </c>
      <c r="J2483" s="10" t="n">
        <v>66766</v>
      </c>
      <c r="K2483" s="11" t="n">
        <v>26574</v>
      </c>
      <c r="L2483" s="12" t="n">
        <f aca="false">IF(COUNT(F2483,G2483)=2,F2483+G2483,"")</f>
        <v>1797</v>
      </c>
      <c r="M2483" s="12" t="n">
        <f aca="false">IF(COUNT(E2483,H2483)=2,E2483+H2483,"")</f>
        <v>934</v>
      </c>
    </row>
    <row r="2484" customFormat="false" ht="15" hidden="false" customHeight="false" outlineLevel="0" collapsed="false">
      <c r="A2484" s="7" t="s">
        <v>4080</v>
      </c>
      <c r="B2484" s="7" t="s">
        <v>350</v>
      </c>
      <c r="C2484" s="8" t="s">
        <v>4143</v>
      </c>
      <c r="D2484" s="9" t="str">
        <f aca="false">A2484&amp;"|"&amp;B2484</f>
        <v>South Dakota|Lincoln County</v>
      </c>
      <c r="E2484" s="10" t="n">
        <v>1237</v>
      </c>
      <c r="F2484" s="10" t="n">
        <v>1858</v>
      </c>
      <c r="G2484" s="10" t="n">
        <v>199</v>
      </c>
      <c r="H2484" s="10" t="n">
        <v>11</v>
      </c>
      <c r="I2484" s="10" t="n">
        <v>773</v>
      </c>
      <c r="J2484" s="10" t="n">
        <v>96552</v>
      </c>
      <c r="K2484" s="11" t="n">
        <v>68286</v>
      </c>
      <c r="L2484" s="12" t="n">
        <f aca="false">IF(COUNT(F2484,G2484)=2,F2484+G2484,"")</f>
        <v>2057</v>
      </c>
      <c r="M2484" s="12" t="n">
        <f aca="false">IF(COUNT(E2484,H2484)=2,E2484+H2484,"")</f>
        <v>1248</v>
      </c>
    </row>
    <row r="2485" customFormat="false" ht="15" hidden="false" customHeight="false" outlineLevel="0" collapsed="false">
      <c r="A2485" s="7" t="s">
        <v>4080</v>
      </c>
      <c r="B2485" s="7" t="s">
        <v>4144</v>
      </c>
      <c r="C2485" s="8" t="s">
        <v>4145</v>
      </c>
      <c r="D2485" s="9" t="str">
        <f aca="false">A2485&amp;"|"&amp;B2485</f>
        <v>South Dakota|Lyman County</v>
      </c>
      <c r="E2485" s="10" t="n">
        <v>603</v>
      </c>
      <c r="F2485" s="10" t="n">
        <v>1381</v>
      </c>
      <c r="G2485" s="10" t="n">
        <v>102</v>
      </c>
      <c r="H2485" s="10" t="n">
        <v>11</v>
      </c>
      <c r="I2485" s="10" t="n">
        <v>520</v>
      </c>
      <c r="J2485" s="10" t="n">
        <v>61169</v>
      </c>
      <c r="K2485" s="11" t="n">
        <v>3717</v>
      </c>
      <c r="L2485" s="12" t="n">
        <f aca="false">IF(COUNT(F2485,G2485)=2,F2485+G2485,"")</f>
        <v>1483</v>
      </c>
      <c r="M2485" s="12" t="n">
        <f aca="false">IF(COUNT(E2485,H2485)=2,E2485+H2485,"")</f>
        <v>614</v>
      </c>
    </row>
    <row r="2486" customFormat="false" ht="15" hidden="false" customHeight="false" outlineLevel="0" collapsed="false">
      <c r="A2486" s="7" t="s">
        <v>4080</v>
      </c>
      <c r="B2486" s="7" t="s">
        <v>149</v>
      </c>
      <c r="C2486" s="8" t="s">
        <v>4146</v>
      </c>
      <c r="D2486" s="9" t="str">
        <f aca="false">A2486&amp;"|"&amp;B2486</f>
        <v>South Dakota|Marshall County</v>
      </c>
      <c r="E2486" s="10" t="n">
        <v>743</v>
      </c>
      <c r="F2486" s="10" t="n">
        <v>1334</v>
      </c>
      <c r="G2486" s="10" t="n">
        <v>120</v>
      </c>
      <c r="H2486" s="10" t="n">
        <v>11</v>
      </c>
      <c r="I2486" s="10" t="n">
        <v>520</v>
      </c>
      <c r="J2486" s="10" t="n">
        <v>72500</v>
      </c>
      <c r="K2486" s="11" t="n">
        <v>4355</v>
      </c>
      <c r="L2486" s="12" t="n">
        <f aca="false">IF(COUNT(F2486,G2486)=2,F2486+G2486,"")</f>
        <v>1454</v>
      </c>
      <c r="M2486" s="12" t="n">
        <f aca="false">IF(COUNT(E2486,H2486)=2,E2486+H2486,"")</f>
        <v>754</v>
      </c>
    </row>
    <row r="2487" customFormat="false" ht="15" hidden="false" customHeight="false" outlineLevel="0" collapsed="false">
      <c r="A2487" s="7" t="s">
        <v>4080</v>
      </c>
      <c r="B2487" s="7" t="s">
        <v>4147</v>
      </c>
      <c r="C2487" s="8" t="s">
        <v>4148</v>
      </c>
      <c r="D2487" s="9" t="str">
        <f aca="false">A2487&amp;"|"&amp;B2487</f>
        <v>South Dakota|McCook County</v>
      </c>
      <c r="E2487" s="10" t="n">
        <v>750</v>
      </c>
      <c r="F2487" s="10" t="n">
        <v>1659</v>
      </c>
      <c r="G2487" s="10" t="n">
        <v>121</v>
      </c>
      <c r="H2487" s="10" t="n">
        <v>11</v>
      </c>
      <c r="I2487" s="10" t="n">
        <v>520</v>
      </c>
      <c r="J2487" s="10" t="n">
        <v>80847</v>
      </c>
      <c r="K2487" s="11" t="n">
        <v>5732</v>
      </c>
      <c r="L2487" s="12" t="n">
        <f aca="false">IF(COUNT(F2487,G2487)=2,F2487+G2487,"")</f>
        <v>1780</v>
      </c>
      <c r="M2487" s="12" t="n">
        <f aca="false">IF(COUNT(E2487,H2487)=2,E2487+H2487,"")</f>
        <v>761</v>
      </c>
    </row>
    <row r="2488" customFormat="false" ht="15" hidden="false" customHeight="false" outlineLevel="0" collapsed="false">
      <c r="A2488" s="7" t="s">
        <v>4080</v>
      </c>
      <c r="B2488" s="7" t="s">
        <v>1677</v>
      </c>
      <c r="C2488" s="8" t="s">
        <v>4149</v>
      </c>
      <c r="D2488" s="9" t="str">
        <f aca="false">A2488&amp;"|"&amp;B2488</f>
        <v>South Dakota|McPherson County</v>
      </c>
      <c r="E2488" s="10" t="n">
        <v>580</v>
      </c>
      <c r="F2488" s="10" t="n">
        <v>1131</v>
      </c>
      <c r="G2488" s="10" t="n">
        <v>102</v>
      </c>
      <c r="H2488" s="10" t="n">
        <v>11</v>
      </c>
      <c r="I2488" s="10" t="n">
        <v>520</v>
      </c>
      <c r="J2488" s="10" t="n">
        <v>62024</v>
      </c>
      <c r="K2488" s="11" t="n">
        <v>2278</v>
      </c>
      <c r="L2488" s="12" t="n">
        <f aca="false">IF(COUNT(F2488,G2488)=2,F2488+G2488,"")</f>
        <v>1233</v>
      </c>
      <c r="M2488" s="12" t="n">
        <f aca="false">IF(COUNT(E2488,H2488)=2,E2488+H2488,"")</f>
        <v>591</v>
      </c>
    </row>
    <row r="2489" customFormat="false" ht="15" hidden="false" customHeight="false" outlineLevel="0" collapsed="false">
      <c r="A2489" s="7" t="s">
        <v>4080</v>
      </c>
      <c r="B2489" s="7" t="s">
        <v>1679</v>
      </c>
      <c r="C2489" s="8" t="s">
        <v>4150</v>
      </c>
      <c r="D2489" s="9" t="str">
        <f aca="false">A2489&amp;"|"&amp;B2489</f>
        <v>South Dakota|Meade County</v>
      </c>
      <c r="E2489" s="10" t="n">
        <v>1150</v>
      </c>
      <c r="F2489" s="10" t="n">
        <v>1695</v>
      </c>
      <c r="G2489" s="10" t="n">
        <v>185</v>
      </c>
      <c r="H2489" s="10" t="n">
        <v>11</v>
      </c>
      <c r="I2489" s="10" t="n">
        <v>520</v>
      </c>
      <c r="J2489" s="10" t="n">
        <v>74161</v>
      </c>
      <c r="K2489" s="11" t="n">
        <v>30297</v>
      </c>
      <c r="L2489" s="12" t="n">
        <f aca="false">IF(COUNT(F2489,G2489)=2,F2489+G2489,"")</f>
        <v>1880</v>
      </c>
      <c r="M2489" s="12" t="n">
        <f aca="false">IF(COUNT(E2489,H2489)=2,E2489+H2489,"")</f>
        <v>1161</v>
      </c>
    </row>
    <row r="2490" customFormat="false" ht="15" hidden="false" customHeight="false" outlineLevel="0" collapsed="false">
      <c r="A2490" s="7" t="s">
        <v>4080</v>
      </c>
      <c r="B2490" s="7" t="s">
        <v>4151</v>
      </c>
      <c r="C2490" s="8" t="s">
        <v>4152</v>
      </c>
      <c r="D2490" s="9" t="str">
        <f aca="false">A2490&amp;"|"&amp;B2490</f>
        <v>South Dakota|Mellette County</v>
      </c>
      <c r="E2490" s="10" t="n">
        <v>737</v>
      </c>
      <c r="F2490" s="10" t="n">
        <v>1107</v>
      </c>
      <c r="G2490" s="10" t="n">
        <v>119</v>
      </c>
      <c r="H2490" s="10" t="n">
        <v>11</v>
      </c>
      <c r="I2490" s="10" t="n">
        <v>520</v>
      </c>
      <c r="J2490" s="10" t="n">
        <v>51364</v>
      </c>
      <c r="K2490" s="11" t="n">
        <v>2043</v>
      </c>
      <c r="L2490" s="12" t="n">
        <f aca="false">IF(COUNT(F2490,G2490)=2,F2490+G2490,"")</f>
        <v>1226</v>
      </c>
      <c r="M2490" s="12" t="n">
        <f aca="false">IF(COUNT(E2490,H2490)=2,E2490+H2490,"")</f>
        <v>748</v>
      </c>
    </row>
    <row r="2491" customFormat="false" ht="15" hidden="false" customHeight="false" outlineLevel="0" collapsed="false">
      <c r="A2491" s="7" t="s">
        <v>4080</v>
      </c>
      <c r="B2491" s="7" t="s">
        <v>4153</v>
      </c>
      <c r="C2491" s="8" t="s">
        <v>4154</v>
      </c>
      <c r="D2491" s="9" t="str">
        <f aca="false">A2491&amp;"|"&amp;B2491</f>
        <v>South Dakota|Miner County</v>
      </c>
      <c r="E2491" s="10" t="n">
        <v>563</v>
      </c>
      <c r="F2491" s="10" t="n">
        <v>1221</v>
      </c>
      <c r="G2491" s="10" t="n">
        <v>102</v>
      </c>
      <c r="H2491" s="10" t="n">
        <v>11</v>
      </c>
      <c r="I2491" s="10" t="n">
        <v>520</v>
      </c>
      <c r="J2491" s="10" t="n">
        <v>72589</v>
      </c>
      <c r="K2491" s="11" t="n">
        <v>2299</v>
      </c>
      <c r="L2491" s="12" t="n">
        <f aca="false">IF(COUNT(F2491,G2491)=2,F2491+G2491,"")</f>
        <v>1323</v>
      </c>
      <c r="M2491" s="12" t="n">
        <f aca="false">IF(COUNT(E2491,H2491)=2,E2491+H2491,"")</f>
        <v>574</v>
      </c>
    </row>
    <row r="2492" customFormat="false" ht="15" hidden="false" customHeight="false" outlineLevel="0" collapsed="false">
      <c r="A2492" s="7" t="s">
        <v>4080</v>
      </c>
      <c r="B2492" s="7" t="s">
        <v>4155</v>
      </c>
      <c r="C2492" s="8" t="s">
        <v>4156</v>
      </c>
      <c r="D2492" s="9" t="str">
        <f aca="false">A2492&amp;"|"&amp;B2492</f>
        <v>South Dakota|Minnehaha County</v>
      </c>
      <c r="E2492" s="10" t="n">
        <v>954</v>
      </c>
      <c r="F2492" s="10" t="n">
        <v>1665</v>
      </c>
      <c r="G2492" s="10" t="n">
        <v>154</v>
      </c>
      <c r="H2492" s="10" t="n">
        <v>11</v>
      </c>
      <c r="I2492" s="10" t="n">
        <v>773</v>
      </c>
      <c r="J2492" s="10" t="n">
        <v>76074</v>
      </c>
      <c r="K2492" s="11" t="n">
        <v>200689</v>
      </c>
      <c r="L2492" s="12" t="n">
        <f aca="false">IF(COUNT(F2492,G2492)=2,F2492+G2492,"")</f>
        <v>1819</v>
      </c>
      <c r="M2492" s="12" t="n">
        <f aca="false">IF(COUNT(E2492,H2492)=2,E2492+H2492,"")</f>
        <v>965</v>
      </c>
    </row>
    <row r="2493" customFormat="false" ht="15" hidden="false" customHeight="false" outlineLevel="0" collapsed="false">
      <c r="A2493" s="7" t="s">
        <v>4080</v>
      </c>
      <c r="B2493" s="7" t="s">
        <v>4157</v>
      </c>
      <c r="C2493" s="8" t="s">
        <v>4158</v>
      </c>
      <c r="D2493" s="9" t="str">
        <f aca="false">A2493&amp;"|"&amp;B2493</f>
        <v>South Dakota|Moody County</v>
      </c>
      <c r="E2493" s="10" t="n">
        <v>723</v>
      </c>
      <c r="F2493" s="10" t="n">
        <v>1558</v>
      </c>
      <c r="G2493" s="10" t="n">
        <v>116</v>
      </c>
      <c r="H2493" s="10" t="n">
        <v>11</v>
      </c>
      <c r="I2493" s="10" t="n">
        <v>520</v>
      </c>
      <c r="J2493" s="10" t="n">
        <v>77500</v>
      </c>
      <c r="K2493" s="11" t="n">
        <v>6371</v>
      </c>
      <c r="L2493" s="12" t="n">
        <f aca="false">IF(COUNT(F2493,G2493)=2,F2493+G2493,"")</f>
        <v>1674</v>
      </c>
      <c r="M2493" s="12" t="n">
        <f aca="false">IF(COUNT(E2493,H2493)=2,E2493+H2493,"")</f>
        <v>734</v>
      </c>
    </row>
    <row r="2494" customFormat="false" ht="15" hidden="false" customHeight="false" outlineLevel="0" collapsed="false">
      <c r="A2494" s="7" t="s">
        <v>4080</v>
      </c>
      <c r="B2494" s="7" t="s">
        <v>4159</v>
      </c>
      <c r="C2494" s="8" t="s">
        <v>4160</v>
      </c>
      <c r="D2494" s="9" t="str">
        <f aca="false">A2494&amp;"|"&amp;B2494</f>
        <v>South Dakota|Oglala Lakota County</v>
      </c>
      <c r="E2494" s="10" t="n">
        <v>563</v>
      </c>
      <c r="F2494" s="10" t="n">
        <v>788</v>
      </c>
      <c r="G2494" s="10" t="n">
        <v>102</v>
      </c>
      <c r="H2494" s="10" t="n">
        <v>11</v>
      </c>
      <c r="I2494" s="10" t="n">
        <v>520</v>
      </c>
      <c r="J2494" s="10" t="n">
        <v>34769</v>
      </c>
      <c r="K2494" s="11" t="n">
        <v>13587</v>
      </c>
      <c r="L2494" s="12" t="n">
        <f aca="false">IF(COUNT(F2494,G2494)=2,F2494+G2494,"")</f>
        <v>890</v>
      </c>
      <c r="M2494" s="12" t="n">
        <f aca="false">IF(COUNT(E2494,H2494)=2,E2494+H2494,"")</f>
        <v>574</v>
      </c>
    </row>
    <row r="2495" customFormat="false" ht="15" hidden="false" customHeight="false" outlineLevel="0" collapsed="false">
      <c r="A2495" s="7" t="s">
        <v>4080</v>
      </c>
      <c r="B2495" s="7" t="s">
        <v>2401</v>
      </c>
      <c r="C2495" s="8" t="s">
        <v>4161</v>
      </c>
      <c r="D2495" s="9" t="str">
        <f aca="false">A2495&amp;"|"&amp;B2495</f>
        <v>South Dakota|Pennington County</v>
      </c>
      <c r="E2495" s="10" t="n">
        <v>1066</v>
      </c>
      <c r="F2495" s="10" t="n">
        <v>1699</v>
      </c>
      <c r="G2495" s="10" t="n">
        <v>172</v>
      </c>
      <c r="H2495" s="10" t="n">
        <v>11</v>
      </c>
      <c r="I2495" s="10" t="n">
        <v>667</v>
      </c>
      <c r="J2495" s="10" t="n">
        <v>70768</v>
      </c>
      <c r="K2495" s="11" t="n">
        <v>112081</v>
      </c>
      <c r="L2495" s="12" t="n">
        <f aca="false">IF(COUNT(F2495,G2495)=2,F2495+G2495,"")</f>
        <v>1871</v>
      </c>
      <c r="M2495" s="12" t="n">
        <f aca="false">IF(COUNT(E2495,H2495)=2,E2495+H2495,"")</f>
        <v>1077</v>
      </c>
    </row>
    <row r="2496" customFormat="false" ht="15" hidden="false" customHeight="false" outlineLevel="0" collapsed="false">
      <c r="A2496" s="7" t="s">
        <v>4080</v>
      </c>
      <c r="B2496" s="7" t="s">
        <v>2924</v>
      </c>
      <c r="C2496" s="8" t="s">
        <v>4162</v>
      </c>
      <c r="D2496" s="9" t="str">
        <f aca="false">A2496&amp;"|"&amp;B2496</f>
        <v>South Dakota|Perkins County</v>
      </c>
      <c r="E2496" s="10" t="n">
        <v>703</v>
      </c>
      <c r="F2496" s="10" t="n">
        <v>1161</v>
      </c>
      <c r="G2496" s="10" t="n">
        <v>113</v>
      </c>
      <c r="H2496" s="10" t="n">
        <v>11</v>
      </c>
      <c r="I2496" s="10" t="n">
        <v>520</v>
      </c>
      <c r="J2496" s="10" t="n">
        <v>65455</v>
      </c>
      <c r="K2496" s="11" t="n">
        <v>3058</v>
      </c>
      <c r="L2496" s="12" t="n">
        <f aca="false">IF(COUNT(F2496,G2496)=2,F2496+G2496,"")</f>
        <v>1274</v>
      </c>
      <c r="M2496" s="12" t="n">
        <f aca="false">IF(COUNT(E2496,H2496)=2,E2496+H2496,"")</f>
        <v>714</v>
      </c>
    </row>
    <row r="2497" customFormat="false" ht="15" hidden="false" customHeight="false" outlineLevel="0" collapsed="false">
      <c r="A2497" s="7" t="s">
        <v>4080</v>
      </c>
      <c r="B2497" s="7" t="s">
        <v>3820</v>
      </c>
      <c r="C2497" s="8" t="s">
        <v>4163</v>
      </c>
      <c r="D2497" s="9" t="str">
        <f aca="false">A2497&amp;"|"&amp;B2497</f>
        <v>South Dakota|Potter County</v>
      </c>
      <c r="E2497" s="10" t="n">
        <v>869</v>
      </c>
      <c r="F2497" s="10" t="n">
        <v>1305</v>
      </c>
      <c r="G2497" s="10" t="n">
        <v>140</v>
      </c>
      <c r="H2497" s="10" t="n">
        <v>11</v>
      </c>
      <c r="I2497" s="10" t="n">
        <v>520</v>
      </c>
      <c r="J2497" s="10" t="n">
        <v>71726</v>
      </c>
      <c r="K2497" s="11" t="n">
        <v>2430</v>
      </c>
      <c r="L2497" s="12" t="n">
        <f aca="false">IF(COUNT(F2497,G2497)=2,F2497+G2497,"")</f>
        <v>1445</v>
      </c>
      <c r="M2497" s="12" t="n">
        <f aca="false">IF(COUNT(E2497,H2497)=2,E2497+H2497,"")</f>
        <v>880</v>
      </c>
    </row>
    <row r="2498" customFormat="false" ht="15" hidden="false" customHeight="false" outlineLevel="0" collapsed="false">
      <c r="A2498" s="7" t="s">
        <v>4080</v>
      </c>
      <c r="B2498" s="7" t="s">
        <v>4164</v>
      </c>
      <c r="C2498" s="8" t="s">
        <v>4165</v>
      </c>
      <c r="D2498" s="9" t="str">
        <f aca="false">A2498&amp;"|"&amp;B2498</f>
        <v>South Dakota|Roberts County</v>
      </c>
      <c r="E2498" s="10" t="n">
        <v>656</v>
      </c>
      <c r="F2498" s="10" t="n">
        <v>1467</v>
      </c>
      <c r="G2498" s="10" t="n">
        <v>106</v>
      </c>
      <c r="H2498" s="10" t="n">
        <v>11</v>
      </c>
      <c r="I2498" s="10" t="n">
        <v>520</v>
      </c>
      <c r="J2498" s="10" t="n">
        <v>63691</v>
      </c>
      <c r="K2498" s="11" t="n">
        <v>10219</v>
      </c>
      <c r="L2498" s="12" t="n">
        <f aca="false">IF(COUNT(F2498,G2498)=2,F2498+G2498,"")</f>
        <v>1573</v>
      </c>
      <c r="M2498" s="12" t="n">
        <f aca="false">IF(COUNT(E2498,H2498)=2,E2498+H2498,"")</f>
        <v>667</v>
      </c>
    </row>
    <row r="2499" customFormat="false" ht="15" hidden="false" customHeight="false" outlineLevel="0" collapsed="false">
      <c r="A2499" s="7" t="s">
        <v>4080</v>
      </c>
      <c r="B2499" s="7" t="s">
        <v>4166</v>
      </c>
      <c r="C2499" s="8" t="s">
        <v>4167</v>
      </c>
      <c r="D2499" s="9" t="str">
        <f aca="false">A2499&amp;"|"&amp;B2499</f>
        <v>South Dakota|Sanborn County</v>
      </c>
      <c r="E2499" s="10" t="n">
        <v>717</v>
      </c>
      <c r="F2499" s="10" t="n">
        <v>1375</v>
      </c>
      <c r="G2499" s="10" t="n">
        <v>115</v>
      </c>
      <c r="H2499" s="10" t="n">
        <v>11</v>
      </c>
      <c r="I2499" s="10" t="n">
        <v>520</v>
      </c>
      <c r="J2499" s="10" t="n">
        <v>69870</v>
      </c>
      <c r="K2499" s="11" t="n">
        <v>2370</v>
      </c>
      <c r="L2499" s="12" t="n">
        <f aca="false">IF(COUNT(F2499,G2499)=2,F2499+G2499,"")</f>
        <v>1490</v>
      </c>
      <c r="M2499" s="12" t="n">
        <f aca="false">IF(COUNT(E2499,H2499)=2,E2499+H2499,"")</f>
        <v>728</v>
      </c>
    </row>
    <row r="2500" customFormat="false" ht="15" hidden="false" customHeight="false" outlineLevel="0" collapsed="false">
      <c r="A2500" s="7" t="s">
        <v>4080</v>
      </c>
      <c r="B2500" s="7" t="s">
        <v>4168</v>
      </c>
      <c r="C2500" s="8" t="s">
        <v>4169</v>
      </c>
      <c r="D2500" s="9" t="str">
        <f aca="false">A2500&amp;"|"&amp;B2500</f>
        <v>South Dakota|Spink County</v>
      </c>
      <c r="E2500" s="10" t="n">
        <v>691</v>
      </c>
      <c r="F2500" s="10" t="n">
        <v>1334</v>
      </c>
      <c r="G2500" s="10" t="n">
        <v>111</v>
      </c>
      <c r="H2500" s="10" t="n">
        <v>11</v>
      </c>
      <c r="I2500" s="10" t="n">
        <v>520</v>
      </c>
      <c r="J2500" s="10" t="n">
        <v>73011</v>
      </c>
      <c r="K2500" s="11" t="n">
        <v>6283</v>
      </c>
      <c r="L2500" s="12" t="n">
        <f aca="false">IF(COUNT(F2500,G2500)=2,F2500+G2500,"")</f>
        <v>1445</v>
      </c>
      <c r="M2500" s="12" t="n">
        <f aca="false">IF(COUNT(E2500,H2500)=2,E2500+H2500,"")</f>
        <v>702</v>
      </c>
    </row>
    <row r="2501" customFormat="false" ht="15" hidden="false" customHeight="false" outlineLevel="0" collapsed="false">
      <c r="A2501" s="7" t="s">
        <v>4080</v>
      </c>
      <c r="B2501" s="7" t="s">
        <v>4170</v>
      </c>
      <c r="C2501" s="8" t="s">
        <v>4171</v>
      </c>
      <c r="D2501" s="9" t="str">
        <f aca="false">A2501&amp;"|"&amp;B2501</f>
        <v>South Dakota|Stanley County</v>
      </c>
      <c r="E2501" s="10" t="n">
        <v>896</v>
      </c>
      <c r="F2501" s="10" t="n">
        <v>1366</v>
      </c>
      <c r="G2501" s="10" t="n">
        <v>144</v>
      </c>
      <c r="H2501" s="10" t="n">
        <v>11</v>
      </c>
      <c r="I2501" s="10" t="n">
        <v>520</v>
      </c>
      <c r="J2501" s="10" t="n">
        <v>77000</v>
      </c>
      <c r="K2501" s="11" t="n">
        <v>3012</v>
      </c>
      <c r="L2501" s="12" t="n">
        <f aca="false">IF(COUNT(F2501,G2501)=2,F2501+G2501,"")</f>
        <v>1510</v>
      </c>
      <c r="M2501" s="12" t="n">
        <f aca="false">IF(COUNT(E2501,H2501)=2,E2501+H2501,"")</f>
        <v>907</v>
      </c>
    </row>
    <row r="2502" customFormat="false" ht="15" hidden="false" customHeight="false" outlineLevel="0" collapsed="false">
      <c r="A2502" s="7" t="s">
        <v>4080</v>
      </c>
      <c r="B2502" s="7" t="s">
        <v>4172</v>
      </c>
      <c r="C2502" s="8" t="s">
        <v>4173</v>
      </c>
      <c r="D2502" s="9" t="str">
        <f aca="false">A2502&amp;"|"&amp;B2502</f>
        <v>South Dakota|Sully County</v>
      </c>
      <c r="E2502" s="10" t="n">
        <v>913</v>
      </c>
      <c r="F2502" s="10" t="n">
        <v>1467</v>
      </c>
      <c r="G2502" s="10" t="n">
        <v>147</v>
      </c>
      <c r="H2502" s="10" t="n">
        <v>11</v>
      </c>
      <c r="I2502" s="10" t="n">
        <v>520</v>
      </c>
      <c r="J2502" s="10" t="n">
        <v>70250</v>
      </c>
      <c r="K2502" s="11" t="n">
        <v>1481</v>
      </c>
      <c r="L2502" s="12" t="n">
        <f aca="false">IF(COUNT(F2502,G2502)=2,F2502+G2502,"")</f>
        <v>1614</v>
      </c>
      <c r="M2502" s="12" t="n">
        <f aca="false">IF(COUNT(E2502,H2502)=2,E2502+H2502,"")</f>
        <v>924</v>
      </c>
    </row>
    <row r="2503" customFormat="false" ht="15" hidden="false" customHeight="false" outlineLevel="0" collapsed="false">
      <c r="A2503" s="7" t="s">
        <v>4080</v>
      </c>
      <c r="B2503" s="7" t="s">
        <v>1921</v>
      </c>
      <c r="C2503" s="8" t="s">
        <v>4174</v>
      </c>
      <c r="D2503" s="9" t="str">
        <f aca="false">A2503&amp;"|"&amp;B2503</f>
        <v>South Dakota|Todd County</v>
      </c>
      <c r="E2503" s="10" t="n">
        <v>537</v>
      </c>
      <c r="F2503" s="10" t="n">
        <v>1081</v>
      </c>
      <c r="G2503" s="10" t="n">
        <v>102</v>
      </c>
      <c r="H2503" s="10" t="n">
        <v>11</v>
      </c>
      <c r="I2503" s="10" t="n">
        <v>520</v>
      </c>
      <c r="J2503" s="10" t="n">
        <v>39148</v>
      </c>
      <c r="K2503" s="11" t="n">
        <v>9293</v>
      </c>
      <c r="L2503" s="12" t="n">
        <f aca="false">IF(COUNT(F2503,G2503)=2,F2503+G2503,"")</f>
        <v>1183</v>
      </c>
      <c r="M2503" s="12" t="n">
        <f aca="false">IF(COUNT(E2503,H2503)=2,E2503+H2503,"")</f>
        <v>548</v>
      </c>
    </row>
    <row r="2504" customFormat="false" ht="15" hidden="false" customHeight="false" outlineLevel="0" collapsed="false">
      <c r="A2504" s="7" t="s">
        <v>4080</v>
      </c>
      <c r="B2504" s="7" t="s">
        <v>4175</v>
      </c>
      <c r="C2504" s="8" t="s">
        <v>4176</v>
      </c>
      <c r="D2504" s="9" t="str">
        <f aca="false">A2504&amp;"|"&amp;B2504</f>
        <v>South Dakota|Tripp County</v>
      </c>
      <c r="E2504" s="10" t="n">
        <v>809</v>
      </c>
      <c r="F2504" s="10" t="n">
        <v>1208</v>
      </c>
      <c r="G2504" s="10" t="n">
        <v>130</v>
      </c>
      <c r="H2504" s="10" t="n">
        <v>11</v>
      </c>
      <c r="I2504" s="10" t="n">
        <v>520</v>
      </c>
      <c r="J2504" s="10" t="n">
        <v>58854</v>
      </c>
      <c r="K2504" s="11" t="n">
        <v>5607</v>
      </c>
      <c r="L2504" s="12" t="n">
        <f aca="false">IF(COUNT(F2504,G2504)=2,F2504+G2504,"")</f>
        <v>1338</v>
      </c>
      <c r="M2504" s="12" t="n">
        <f aca="false">IF(COUNT(E2504,H2504)=2,E2504+H2504,"")</f>
        <v>820</v>
      </c>
    </row>
    <row r="2505" customFormat="false" ht="15" hidden="false" customHeight="false" outlineLevel="0" collapsed="false">
      <c r="A2505" s="7" t="s">
        <v>4080</v>
      </c>
      <c r="B2505" s="7" t="s">
        <v>1032</v>
      </c>
      <c r="C2505" s="8" t="s">
        <v>4177</v>
      </c>
      <c r="D2505" s="9" t="str">
        <f aca="false">A2505&amp;"|"&amp;B2505</f>
        <v>South Dakota|Turner County</v>
      </c>
      <c r="E2505" s="10" t="n">
        <v>745</v>
      </c>
      <c r="F2505" s="10" t="n">
        <v>1473</v>
      </c>
      <c r="G2505" s="10" t="n">
        <v>120</v>
      </c>
      <c r="H2505" s="10" t="n">
        <v>11</v>
      </c>
      <c r="I2505" s="10" t="n">
        <v>520</v>
      </c>
      <c r="J2505" s="10" t="n">
        <v>75283</v>
      </c>
      <c r="K2505" s="11" t="n">
        <v>8772</v>
      </c>
      <c r="L2505" s="12" t="n">
        <f aca="false">IF(COUNT(F2505,G2505)=2,F2505+G2505,"")</f>
        <v>1593</v>
      </c>
      <c r="M2505" s="12" t="n">
        <f aca="false">IF(COUNT(E2505,H2505)=2,E2505+H2505,"")</f>
        <v>756</v>
      </c>
    </row>
    <row r="2506" customFormat="false" ht="15" hidden="false" customHeight="false" outlineLevel="0" collapsed="false">
      <c r="A2506" s="7" t="s">
        <v>4080</v>
      </c>
      <c r="B2506" s="7" t="s">
        <v>403</v>
      </c>
      <c r="C2506" s="8" t="s">
        <v>4178</v>
      </c>
      <c r="D2506" s="9" t="str">
        <f aca="false">A2506&amp;"|"&amp;B2506</f>
        <v>South Dakota|Union County</v>
      </c>
      <c r="E2506" s="10" t="n">
        <v>1055</v>
      </c>
      <c r="F2506" s="10" t="n">
        <v>1727</v>
      </c>
      <c r="G2506" s="10" t="n">
        <v>170</v>
      </c>
      <c r="H2506" s="10" t="n">
        <v>11</v>
      </c>
      <c r="I2506" s="10" t="n">
        <v>650</v>
      </c>
      <c r="J2506" s="10" t="n">
        <v>84137</v>
      </c>
      <c r="K2506" s="11" t="n">
        <v>16916</v>
      </c>
      <c r="L2506" s="12" t="n">
        <f aca="false">IF(COUNT(F2506,G2506)=2,F2506+G2506,"")</f>
        <v>1897</v>
      </c>
      <c r="M2506" s="12" t="n">
        <f aca="false">IF(COUNT(E2506,H2506)=2,E2506+H2506,"")</f>
        <v>1066</v>
      </c>
    </row>
    <row r="2507" customFormat="false" ht="15" hidden="false" customHeight="false" outlineLevel="0" collapsed="false">
      <c r="A2507" s="7" t="s">
        <v>4080</v>
      </c>
      <c r="B2507" s="7" t="s">
        <v>4179</v>
      </c>
      <c r="C2507" s="8" t="s">
        <v>4180</v>
      </c>
      <c r="D2507" s="9" t="str">
        <f aca="false">A2507&amp;"|"&amp;B2507</f>
        <v>South Dakota|Walworth County</v>
      </c>
      <c r="E2507" s="10" t="n">
        <v>962</v>
      </c>
      <c r="F2507" s="10" t="n">
        <v>1550</v>
      </c>
      <c r="G2507" s="10" t="n">
        <v>155</v>
      </c>
      <c r="H2507" s="10" t="n">
        <v>11</v>
      </c>
      <c r="I2507" s="10" t="n">
        <v>520</v>
      </c>
      <c r="J2507" s="10" t="n">
        <v>62722</v>
      </c>
      <c r="K2507" s="11" t="n">
        <v>5298</v>
      </c>
      <c r="L2507" s="12" t="n">
        <f aca="false">IF(COUNT(F2507,G2507)=2,F2507+G2507,"")</f>
        <v>1705</v>
      </c>
      <c r="M2507" s="12" t="n">
        <f aca="false">IF(COUNT(E2507,H2507)=2,E2507+H2507,"")</f>
        <v>973</v>
      </c>
    </row>
    <row r="2508" customFormat="false" ht="15" hidden="false" customHeight="false" outlineLevel="0" collapsed="false">
      <c r="A2508" s="7" t="s">
        <v>4080</v>
      </c>
      <c r="B2508" s="7" t="s">
        <v>4181</v>
      </c>
      <c r="C2508" s="8" t="s">
        <v>4182</v>
      </c>
      <c r="D2508" s="9" t="str">
        <f aca="false">A2508&amp;"|"&amp;B2508</f>
        <v>South Dakota|Yankton County</v>
      </c>
      <c r="E2508" s="10" t="n">
        <v>777</v>
      </c>
      <c r="F2508" s="10" t="n">
        <v>1459</v>
      </c>
      <c r="G2508" s="10" t="n">
        <v>125</v>
      </c>
      <c r="H2508" s="10" t="n">
        <v>11</v>
      </c>
      <c r="I2508" s="10" t="n">
        <v>650</v>
      </c>
      <c r="J2508" s="10" t="n">
        <v>73855</v>
      </c>
      <c r="K2508" s="11" t="n">
        <v>23379</v>
      </c>
      <c r="L2508" s="12" t="n">
        <f aca="false">IF(COUNT(F2508,G2508)=2,F2508+G2508,"")</f>
        <v>1584</v>
      </c>
      <c r="M2508" s="12" t="n">
        <f aca="false">IF(COUNT(E2508,H2508)=2,E2508+H2508,"")</f>
        <v>788</v>
      </c>
    </row>
    <row r="2509" customFormat="false" ht="15" hidden="false" customHeight="false" outlineLevel="0" collapsed="false">
      <c r="A2509" s="7" t="s">
        <v>4080</v>
      </c>
      <c r="B2509" s="7" t="s">
        <v>4183</v>
      </c>
      <c r="C2509" s="8" t="s">
        <v>4184</v>
      </c>
      <c r="D2509" s="9" t="str">
        <f aca="false">A2509&amp;"|"&amp;B2509</f>
        <v>South Dakota|Ziebach County</v>
      </c>
      <c r="E2509" s="10" t="n">
        <v>715</v>
      </c>
      <c r="F2509" s="10" t="n">
        <v>1226</v>
      </c>
      <c r="G2509" s="10" t="n">
        <v>115</v>
      </c>
      <c r="H2509" s="10" t="n">
        <v>11</v>
      </c>
      <c r="I2509" s="10" t="n">
        <v>520</v>
      </c>
      <c r="J2509" s="10" t="n">
        <v>47333</v>
      </c>
      <c r="K2509" s="11" t="n">
        <v>2410</v>
      </c>
      <c r="L2509" s="12" t="n">
        <f aca="false">IF(COUNT(F2509,G2509)=2,F2509+G2509,"")</f>
        <v>1341</v>
      </c>
      <c r="M2509" s="12" t="n">
        <f aca="false">IF(COUNT(E2509,H2509)=2,E2509+H2509,"")</f>
        <v>726</v>
      </c>
    </row>
    <row r="2510" customFormat="false" ht="15" hidden="false" customHeight="false" outlineLevel="0" collapsed="false">
      <c r="A2510" s="7" t="s">
        <v>4185</v>
      </c>
      <c r="B2510" s="7" t="s">
        <v>1589</v>
      </c>
      <c r="C2510" s="8" t="s">
        <v>4186</v>
      </c>
      <c r="D2510" s="9" t="str">
        <f aca="false">A2510&amp;"|"&amp;B2510</f>
        <v>Tennessee|Anderson County</v>
      </c>
      <c r="E2510" s="10" t="n">
        <v>960</v>
      </c>
      <c r="F2510" s="10" t="n">
        <v>1396</v>
      </c>
      <c r="G2510" s="10" t="n">
        <v>107</v>
      </c>
      <c r="H2510" s="10" t="n">
        <v>16</v>
      </c>
      <c r="I2510" s="10" t="n">
        <v>917</v>
      </c>
      <c r="J2510" s="10" t="n">
        <v>63171</v>
      </c>
      <c r="K2510" s="11" t="n">
        <v>78175</v>
      </c>
      <c r="L2510" s="12" t="n">
        <f aca="false">IF(COUNT(F2510,G2510)=2,F2510+G2510,"")</f>
        <v>1503</v>
      </c>
      <c r="M2510" s="12" t="n">
        <f aca="false">IF(COUNT(E2510,H2510)=2,E2510+H2510,"")</f>
        <v>976</v>
      </c>
    </row>
    <row r="2511" customFormat="false" ht="15" hidden="false" customHeight="false" outlineLevel="0" collapsed="false">
      <c r="A2511" s="7" t="s">
        <v>4185</v>
      </c>
      <c r="B2511" s="7" t="s">
        <v>3747</v>
      </c>
      <c r="C2511" s="8" t="s">
        <v>4187</v>
      </c>
      <c r="D2511" s="9" t="str">
        <f aca="false">A2511&amp;"|"&amp;B2511</f>
        <v>Tennessee|Bedford County</v>
      </c>
      <c r="E2511" s="10" t="n">
        <v>917</v>
      </c>
      <c r="F2511" s="10" t="n">
        <v>1368</v>
      </c>
      <c r="G2511" s="10" t="n">
        <v>102</v>
      </c>
      <c r="H2511" s="10" t="n">
        <v>16</v>
      </c>
      <c r="I2511" s="10" t="n">
        <v>568</v>
      </c>
      <c r="J2511" s="10" t="n">
        <v>62197</v>
      </c>
      <c r="K2511" s="11" t="n">
        <v>51291</v>
      </c>
      <c r="L2511" s="12" t="n">
        <f aca="false">IF(COUNT(F2511,G2511)=2,F2511+G2511,"")</f>
        <v>1470</v>
      </c>
      <c r="M2511" s="12" t="n">
        <f aca="false">IF(COUNT(E2511,H2511)=2,E2511+H2511,"")</f>
        <v>933</v>
      </c>
    </row>
    <row r="2512" customFormat="false" ht="15" hidden="false" customHeight="false" outlineLevel="0" collapsed="false">
      <c r="A2512" s="7" t="s">
        <v>4185</v>
      </c>
      <c r="B2512" s="7" t="s">
        <v>288</v>
      </c>
      <c r="C2512" s="8" t="s">
        <v>4188</v>
      </c>
      <c r="D2512" s="9" t="str">
        <f aca="false">A2512&amp;"|"&amp;B2512</f>
        <v>Tennessee|Benton County</v>
      </c>
      <c r="E2512" s="10" t="n">
        <v>788</v>
      </c>
      <c r="F2512" s="10" t="n">
        <v>1089</v>
      </c>
      <c r="G2512" s="10" t="n">
        <v>88</v>
      </c>
      <c r="H2512" s="10" t="n">
        <v>16</v>
      </c>
      <c r="I2512" s="10" t="n">
        <v>568</v>
      </c>
      <c r="J2512" s="10" t="n">
        <v>50435</v>
      </c>
      <c r="K2512" s="11" t="n">
        <v>15948</v>
      </c>
      <c r="L2512" s="12" t="n">
        <f aca="false">IF(COUNT(F2512,G2512)=2,F2512+G2512,"")</f>
        <v>1177</v>
      </c>
      <c r="M2512" s="12" t="n">
        <f aca="false">IF(COUNT(E2512,H2512)=2,E2512+H2512,"")</f>
        <v>804</v>
      </c>
    </row>
    <row r="2513" customFormat="false" ht="15" hidden="false" customHeight="false" outlineLevel="0" collapsed="false">
      <c r="A2513" s="7" t="s">
        <v>4185</v>
      </c>
      <c r="B2513" s="7" t="s">
        <v>4189</v>
      </c>
      <c r="C2513" s="8" t="s">
        <v>4190</v>
      </c>
      <c r="D2513" s="9" t="str">
        <f aca="false">A2513&amp;"|"&amp;B2513</f>
        <v>Tennessee|Bledsoe County</v>
      </c>
      <c r="E2513" s="10" t="n">
        <v>779</v>
      </c>
      <c r="F2513" s="10" t="n">
        <v>1080</v>
      </c>
      <c r="G2513" s="10" t="n">
        <v>87</v>
      </c>
      <c r="H2513" s="10" t="n">
        <v>16</v>
      </c>
      <c r="I2513" s="10" t="n">
        <v>568</v>
      </c>
      <c r="J2513" s="10" t="n">
        <v>49655</v>
      </c>
      <c r="K2513" s="11" t="n">
        <v>14905</v>
      </c>
      <c r="L2513" s="12" t="n">
        <f aca="false">IF(COUNT(F2513,G2513)=2,F2513+G2513,"")</f>
        <v>1167</v>
      </c>
      <c r="M2513" s="12" t="n">
        <f aca="false">IF(COUNT(E2513,H2513)=2,E2513+H2513,"")</f>
        <v>795</v>
      </c>
    </row>
    <row r="2514" customFormat="false" ht="15" hidden="false" customHeight="false" outlineLevel="0" collapsed="false">
      <c r="A2514" s="7" t="s">
        <v>4185</v>
      </c>
      <c r="B2514" s="7" t="s">
        <v>63</v>
      </c>
      <c r="C2514" s="8" t="s">
        <v>4191</v>
      </c>
      <c r="D2514" s="9" t="str">
        <f aca="false">A2514&amp;"|"&amp;B2514</f>
        <v>Tennessee|Blount County</v>
      </c>
      <c r="E2514" s="10" t="n">
        <v>1042</v>
      </c>
      <c r="F2514" s="10" t="n">
        <v>1449</v>
      </c>
      <c r="G2514" s="10" t="n">
        <v>116</v>
      </c>
      <c r="H2514" s="10" t="n">
        <v>16</v>
      </c>
      <c r="I2514" s="10" t="n">
        <v>917</v>
      </c>
      <c r="J2514" s="10" t="n">
        <v>74607</v>
      </c>
      <c r="K2514" s="11" t="n">
        <v>137747</v>
      </c>
      <c r="L2514" s="12" t="n">
        <f aca="false">IF(COUNT(F2514,G2514)=2,F2514+G2514,"")</f>
        <v>1565</v>
      </c>
      <c r="M2514" s="12" t="n">
        <f aca="false">IF(COUNT(E2514,H2514)=2,E2514+H2514,"")</f>
        <v>1058</v>
      </c>
    </row>
    <row r="2515" customFormat="false" ht="15" hidden="false" customHeight="false" outlineLevel="0" collapsed="false">
      <c r="A2515" s="7" t="s">
        <v>4185</v>
      </c>
      <c r="B2515" s="7" t="s">
        <v>292</v>
      </c>
      <c r="C2515" s="8" t="s">
        <v>4192</v>
      </c>
      <c r="D2515" s="9" t="str">
        <f aca="false">A2515&amp;"|"&amp;B2515</f>
        <v>Tennessee|Bradley County</v>
      </c>
      <c r="E2515" s="10" t="n">
        <v>959</v>
      </c>
      <c r="F2515" s="10" t="n">
        <v>1412</v>
      </c>
      <c r="G2515" s="10" t="n">
        <v>107</v>
      </c>
      <c r="H2515" s="10" t="n">
        <v>16</v>
      </c>
      <c r="I2515" s="10" t="n">
        <v>917</v>
      </c>
      <c r="J2515" s="10" t="n">
        <v>63789</v>
      </c>
      <c r="K2515" s="11" t="n">
        <v>109743</v>
      </c>
      <c r="L2515" s="12" t="n">
        <f aca="false">IF(COUNT(F2515,G2515)=2,F2515+G2515,"")</f>
        <v>1519</v>
      </c>
      <c r="M2515" s="12" t="n">
        <f aca="false">IF(COUNT(E2515,H2515)=2,E2515+H2515,"")</f>
        <v>975</v>
      </c>
    </row>
    <row r="2516" customFormat="false" ht="15" hidden="false" customHeight="false" outlineLevel="0" collapsed="false">
      <c r="A2516" s="7" t="s">
        <v>4185</v>
      </c>
      <c r="B2516" s="7" t="s">
        <v>1791</v>
      </c>
      <c r="C2516" s="8" t="s">
        <v>4193</v>
      </c>
      <c r="D2516" s="9" t="str">
        <f aca="false">A2516&amp;"|"&amp;B2516</f>
        <v>Tennessee|Campbell County</v>
      </c>
      <c r="E2516" s="10" t="n">
        <v>715</v>
      </c>
      <c r="F2516" s="10" t="n">
        <v>1197</v>
      </c>
      <c r="G2516" s="10" t="n">
        <v>87</v>
      </c>
      <c r="H2516" s="10" t="n">
        <v>16</v>
      </c>
      <c r="I2516" s="10" t="n">
        <v>568</v>
      </c>
      <c r="J2516" s="10" t="n">
        <v>50260</v>
      </c>
      <c r="K2516" s="11" t="n">
        <v>39568</v>
      </c>
      <c r="L2516" s="12" t="n">
        <f aca="false">IF(COUNT(F2516,G2516)=2,F2516+G2516,"")</f>
        <v>1284</v>
      </c>
      <c r="M2516" s="12" t="n">
        <f aca="false">IF(COUNT(E2516,H2516)=2,E2516+H2516,"")</f>
        <v>731</v>
      </c>
    </row>
    <row r="2517" customFormat="false" ht="15" hidden="false" customHeight="false" outlineLevel="0" collapsed="false">
      <c r="A2517" s="7" t="s">
        <v>4185</v>
      </c>
      <c r="B2517" s="7" t="s">
        <v>4194</v>
      </c>
      <c r="C2517" s="8" t="s">
        <v>4195</v>
      </c>
      <c r="D2517" s="9" t="str">
        <f aca="false">A2517&amp;"|"&amp;B2517</f>
        <v>Tennessee|Cannon County</v>
      </c>
      <c r="E2517" s="10" t="n">
        <v>781</v>
      </c>
      <c r="F2517" s="10" t="n">
        <v>1261</v>
      </c>
      <c r="G2517" s="10" t="n">
        <v>87</v>
      </c>
      <c r="H2517" s="10" t="n">
        <v>16</v>
      </c>
      <c r="I2517" s="10" t="n">
        <v>568</v>
      </c>
      <c r="J2517" s="10" t="n">
        <v>58092</v>
      </c>
      <c r="K2517" s="11" t="n">
        <v>14661</v>
      </c>
      <c r="L2517" s="12" t="n">
        <f aca="false">IF(COUNT(F2517,G2517)=2,F2517+G2517,"")</f>
        <v>1348</v>
      </c>
      <c r="M2517" s="12" t="n">
        <f aca="false">IF(COUNT(E2517,H2517)=2,E2517+H2517,"")</f>
        <v>797</v>
      </c>
    </row>
    <row r="2518" customFormat="false" ht="15" hidden="false" customHeight="false" outlineLevel="0" collapsed="false">
      <c r="A2518" s="7" t="s">
        <v>4185</v>
      </c>
      <c r="B2518" s="7" t="s">
        <v>295</v>
      </c>
      <c r="C2518" s="8" t="s">
        <v>4196</v>
      </c>
      <c r="D2518" s="9" t="str">
        <f aca="false">A2518&amp;"|"&amp;B2518</f>
        <v>Tennessee|Carroll County</v>
      </c>
      <c r="E2518" s="10" t="n">
        <v>757</v>
      </c>
      <c r="F2518" s="10" t="n">
        <v>1087</v>
      </c>
      <c r="G2518" s="10" t="n">
        <v>87</v>
      </c>
      <c r="H2518" s="10" t="n">
        <v>16</v>
      </c>
      <c r="I2518" s="10" t="n">
        <v>568</v>
      </c>
      <c r="J2518" s="10" t="n">
        <v>50391</v>
      </c>
      <c r="K2518" s="11" t="n">
        <v>28461</v>
      </c>
      <c r="L2518" s="12" t="n">
        <f aca="false">IF(COUNT(F2518,G2518)=2,F2518+G2518,"")</f>
        <v>1174</v>
      </c>
      <c r="M2518" s="12" t="n">
        <f aca="false">IF(COUNT(E2518,H2518)=2,E2518+H2518,"")</f>
        <v>773</v>
      </c>
    </row>
    <row r="2519" customFormat="false" ht="15" hidden="false" customHeight="false" outlineLevel="0" collapsed="false">
      <c r="A2519" s="7" t="s">
        <v>4185</v>
      </c>
      <c r="B2519" s="7" t="s">
        <v>1796</v>
      </c>
      <c r="C2519" s="8" t="s">
        <v>4197</v>
      </c>
      <c r="D2519" s="9" t="str">
        <f aca="false">A2519&amp;"|"&amp;B2519</f>
        <v>Tennessee|Carter County</v>
      </c>
      <c r="E2519" s="10" t="n">
        <v>738</v>
      </c>
      <c r="F2519" s="10" t="n">
        <v>1111</v>
      </c>
      <c r="G2519" s="10" t="n">
        <v>87</v>
      </c>
      <c r="H2519" s="10" t="n">
        <v>16</v>
      </c>
      <c r="I2519" s="10" t="n">
        <v>568</v>
      </c>
      <c r="J2519" s="10" t="n">
        <v>48435</v>
      </c>
      <c r="K2519" s="11" t="n">
        <v>56462</v>
      </c>
      <c r="L2519" s="12" t="n">
        <f aca="false">IF(COUNT(F2519,G2519)=2,F2519+G2519,"")</f>
        <v>1198</v>
      </c>
      <c r="M2519" s="12" t="n">
        <f aca="false">IF(COUNT(E2519,H2519)=2,E2519+H2519,"")</f>
        <v>754</v>
      </c>
    </row>
    <row r="2520" customFormat="false" ht="15" hidden="false" customHeight="false" outlineLevel="0" collapsed="false">
      <c r="A2520" s="7" t="s">
        <v>4185</v>
      </c>
      <c r="B2520" s="7" t="s">
        <v>4198</v>
      </c>
      <c r="C2520" s="8" t="s">
        <v>4199</v>
      </c>
      <c r="D2520" s="9" t="str">
        <f aca="false">A2520&amp;"|"&amp;B2520</f>
        <v>Tennessee|Cheatham County</v>
      </c>
      <c r="E2520" s="10" t="n">
        <v>1274</v>
      </c>
      <c r="F2520" s="10" t="n">
        <v>1658</v>
      </c>
      <c r="G2520" s="10" t="n">
        <v>142</v>
      </c>
      <c r="H2520" s="10" t="n">
        <v>16</v>
      </c>
      <c r="I2520" s="10" t="n">
        <v>917</v>
      </c>
      <c r="J2520" s="10" t="n">
        <v>82015</v>
      </c>
      <c r="K2520" s="11" t="n">
        <v>41500</v>
      </c>
      <c r="L2520" s="12" t="n">
        <f aca="false">IF(COUNT(F2520,G2520)=2,F2520+G2520,"")</f>
        <v>1800</v>
      </c>
      <c r="M2520" s="12" t="n">
        <f aca="false">IF(COUNT(E2520,H2520)=2,E2520+H2520,"")</f>
        <v>1290</v>
      </c>
    </row>
    <row r="2521" customFormat="false" ht="15" hidden="false" customHeight="false" outlineLevel="0" collapsed="false">
      <c r="A2521" s="7" t="s">
        <v>4185</v>
      </c>
      <c r="B2521" s="7" t="s">
        <v>3764</v>
      </c>
      <c r="C2521" s="8" t="s">
        <v>4200</v>
      </c>
      <c r="D2521" s="9" t="str">
        <f aca="false">A2521&amp;"|"&amp;B2521</f>
        <v>Tennessee|Chester County</v>
      </c>
      <c r="E2521" s="10" t="n">
        <v>714</v>
      </c>
      <c r="F2521" s="10" t="n">
        <v>1172</v>
      </c>
      <c r="G2521" s="10" t="n">
        <v>87</v>
      </c>
      <c r="H2521" s="10" t="n">
        <v>16</v>
      </c>
      <c r="I2521" s="10" t="n">
        <v>568</v>
      </c>
      <c r="J2521" s="10" t="n">
        <v>60543</v>
      </c>
      <c r="K2521" s="11" t="n">
        <v>17452</v>
      </c>
      <c r="L2521" s="12" t="n">
        <f aca="false">IF(COUNT(F2521,G2521)=2,F2521+G2521,"")</f>
        <v>1259</v>
      </c>
      <c r="M2521" s="12" t="n">
        <f aca="false">IF(COUNT(E2521,H2521)=2,E2521+H2521,"")</f>
        <v>730</v>
      </c>
    </row>
    <row r="2522" customFormat="false" ht="15" hidden="false" customHeight="false" outlineLevel="0" collapsed="false">
      <c r="A2522" s="7" t="s">
        <v>4185</v>
      </c>
      <c r="B2522" s="7" t="s">
        <v>2470</v>
      </c>
      <c r="C2522" s="8" t="s">
        <v>4201</v>
      </c>
      <c r="D2522" s="9" t="str">
        <f aca="false">A2522&amp;"|"&amp;B2522</f>
        <v>Tennessee|Claiborne County</v>
      </c>
      <c r="E2522" s="10" t="n">
        <v>736</v>
      </c>
      <c r="F2522" s="10" t="n">
        <v>1064</v>
      </c>
      <c r="G2522" s="10" t="n">
        <v>87</v>
      </c>
      <c r="H2522" s="10" t="n">
        <v>16</v>
      </c>
      <c r="I2522" s="10" t="n">
        <v>568</v>
      </c>
      <c r="J2522" s="10" t="n">
        <v>46587</v>
      </c>
      <c r="K2522" s="11" t="n">
        <v>32221</v>
      </c>
      <c r="L2522" s="12" t="n">
        <f aca="false">IF(COUNT(F2522,G2522)=2,F2522+G2522,"")</f>
        <v>1151</v>
      </c>
      <c r="M2522" s="12" t="n">
        <f aca="false">IF(COUNT(E2522,H2522)=2,E2522+H2522,"")</f>
        <v>752</v>
      </c>
    </row>
    <row r="2523" customFormat="false" ht="15" hidden="false" customHeight="false" outlineLevel="0" collapsed="false">
      <c r="A2523" s="7" t="s">
        <v>4185</v>
      </c>
      <c r="B2523" s="7" t="s">
        <v>81</v>
      </c>
      <c r="C2523" s="8" t="s">
        <v>4202</v>
      </c>
      <c r="D2523" s="9" t="str">
        <f aca="false">A2523&amp;"|"&amp;B2523</f>
        <v>Tennessee|Clay County</v>
      </c>
      <c r="E2523" s="10" t="n">
        <v>546</v>
      </c>
      <c r="F2523" s="10" t="n">
        <v>1230</v>
      </c>
      <c r="G2523" s="10" t="n">
        <v>87</v>
      </c>
      <c r="H2523" s="10" t="n">
        <v>16</v>
      </c>
      <c r="I2523" s="10" t="n">
        <v>568</v>
      </c>
      <c r="J2523" s="10" t="n">
        <v>44712</v>
      </c>
      <c r="K2523" s="11" t="n">
        <v>7621</v>
      </c>
      <c r="L2523" s="12" t="n">
        <f aca="false">IF(COUNT(F2523,G2523)=2,F2523+G2523,"")</f>
        <v>1317</v>
      </c>
      <c r="M2523" s="12" t="n">
        <f aca="false">IF(COUNT(E2523,H2523)=2,E2523+H2523,"")</f>
        <v>562</v>
      </c>
    </row>
    <row r="2524" customFormat="false" ht="15" hidden="false" customHeight="false" outlineLevel="0" collapsed="false">
      <c r="A2524" s="7" t="s">
        <v>4185</v>
      </c>
      <c r="B2524" s="7" t="s">
        <v>4203</v>
      </c>
      <c r="C2524" s="8" t="s">
        <v>4204</v>
      </c>
      <c r="D2524" s="9" t="str">
        <f aca="false">A2524&amp;"|"&amp;B2524</f>
        <v>Tennessee|Cocke County</v>
      </c>
      <c r="E2524" s="10" t="n">
        <v>787</v>
      </c>
      <c r="F2524" s="10" t="n">
        <v>1039</v>
      </c>
      <c r="G2524" s="10" t="n">
        <v>88</v>
      </c>
      <c r="H2524" s="10" t="n">
        <v>16</v>
      </c>
      <c r="I2524" s="10" t="n">
        <v>568</v>
      </c>
      <c r="J2524" s="10" t="n">
        <v>48416</v>
      </c>
      <c r="K2524" s="11" t="n">
        <v>36503</v>
      </c>
      <c r="L2524" s="12" t="n">
        <f aca="false">IF(COUNT(F2524,G2524)=2,F2524+G2524,"")</f>
        <v>1127</v>
      </c>
      <c r="M2524" s="12" t="n">
        <f aca="false">IF(COUNT(E2524,H2524)=2,E2524+H2524,"")</f>
        <v>803</v>
      </c>
    </row>
    <row r="2525" customFormat="false" ht="15" hidden="false" customHeight="false" outlineLevel="0" collapsed="false">
      <c r="A2525" s="7" t="s">
        <v>4185</v>
      </c>
      <c r="B2525" s="7" t="s">
        <v>85</v>
      </c>
      <c r="C2525" s="8" t="s">
        <v>4205</v>
      </c>
      <c r="D2525" s="9" t="str">
        <f aca="false">A2525&amp;"|"&amp;B2525</f>
        <v>Tennessee|Coffee County</v>
      </c>
      <c r="E2525" s="10" t="n">
        <v>885</v>
      </c>
      <c r="F2525" s="10" t="n">
        <v>1410</v>
      </c>
      <c r="G2525" s="10" t="n">
        <v>99</v>
      </c>
      <c r="H2525" s="10" t="n">
        <v>16</v>
      </c>
      <c r="I2525" s="10" t="n">
        <v>568</v>
      </c>
      <c r="J2525" s="10" t="n">
        <v>60656</v>
      </c>
      <c r="K2525" s="11" t="n">
        <v>58940</v>
      </c>
      <c r="L2525" s="12" t="n">
        <f aca="false">IF(COUNT(F2525,G2525)=2,F2525+G2525,"")</f>
        <v>1509</v>
      </c>
      <c r="M2525" s="12" t="n">
        <f aca="false">IF(COUNT(E2525,H2525)=2,E2525+H2525,"")</f>
        <v>901</v>
      </c>
    </row>
    <row r="2526" customFormat="false" ht="15" hidden="false" customHeight="false" outlineLevel="0" collapsed="false">
      <c r="A2526" s="7" t="s">
        <v>4185</v>
      </c>
      <c r="B2526" s="7" t="s">
        <v>4206</v>
      </c>
      <c r="C2526" s="8" t="s">
        <v>4207</v>
      </c>
      <c r="D2526" s="9" t="str">
        <f aca="false">A2526&amp;"|"&amp;B2526</f>
        <v>Tennessee|Crockett County</v>
      </c>
      <c r="E2526" s="10" t="n">
        <v>854</v>
      </c>
      <c r="F2526" s="10" t="n">
        <v>1112</v>
      </c>
      <c r="G2526" s="10" t="n">
        <v>95</v>
      </c>
      <c r="H2526" s="10" t="n">
        <v>16</v>
      </c>
      <c r="I2526" s="10" t="n">
        <v>568</v>
      </c>
      <c r="J2526" s="10" t="n">
        <v>59049</v>
      </c>
      <c r="K2526" s="11" t="n">
        <v>13937</v>
      </c>
      <c r="L2526" s="12" t="n">
        <f aca="false">IF(COUNT(F2526,G2526)=2,F2526+G2526,"")</f>
        <v>1207</v>
      </c>
      <c r="M2526" s="12" t="n">
        <f aca="false">IF(COUNT(E2526,H2526)=2,E2526+H2526,"")</f>
        <v>870</v>
      </c>
    </row>
    <row r="2527" customFormat="false" ht="15" hidden="false" customHeight="false" outlineLevel="0" collapsed="false">
      <c r="A2527" s="7" t="s">
        <v>4185</v>
      </c>
      <c r="B2527" s="7" t="s">
        <v>1178</v>
      </c>
      <c r="C2527" s="8" t="s">
        <v>4208</v>
      </c>
      <c r="D2527" s="9" t="str">
        <f aca="false">A2527&amp;"|"&amp;B2527</f>
        <v>Tennessee|Cumberland County</v>
      </c>
      <c r="E2527" s="10" t="n">
        <v>829</v>
      </c>
      <c r="F2527" s="10" t="n">
        <v>1141</v>
      </c>
      <c r="G2527" s="10" t="n">
        <v>93</v>
      </c>
      <c r="H2527" s="10" t="n">
        <v>16</v>
      </c>
      <c r="I2527" s="10" t="n">
        <v>568</v>
      </c>
      <c r="J2527" s="10" t="n">
        <v>58475</v>
      </c>
      <c r="K2527" s="11" t="n">
        <v>62529</v>
      </c>
      <c r="L2527" s="12" t="n">
        <f aca="false">IF(COUNT(F2527,G2527)=2,F2527+G2527,"")</f>
        <v>1234</v>
      </c>
      <c r="M2527" s="12" t="n">
        <f aca="false">IF(COUNT(E2527,H2527)=2,E2527+H2527,"")</f>
        <v>845</v>
      </c>
    </row>
    <row r="2528" customFormat="false" ht="15" hidden="false" customHeight="false" outlineLevel="0" collapsed="false">
      <c r="A2528" s="7" t="s">
        <v>4185</v>
      </c>
      <c r="B2528" s="7" t="s">
        <v>3240</v>
      </c>
      <c r="C2528" s="8" t="s">
        <v>4209</v>
      </c>
      <c r="D2528" s="9" t="str">
        <f aca="false">A2528&amp;"|"&amp;B2528</f>
        <v>Tennessee|Davidson County</v>
      </c>
      <c r="E2528" s="10" t="n">
        <v>1485</v>
      </c>
      <c r="F2528" s="10" t="n">
        <v>1829</v>
      </c>
      <c r="G2528" s="10" t="n">
        <v>166</v>
      </c>
      <c r="H2528" s="10" t="n">
        <v>16</v>
      </c>
      <c r="I2528" s="10" t="n">
        <v>917</v>
      </c>
      <c r="J2528" s="10" t="n">
        <v>75664</v>
      </c>
      <c r="K2528" s="11" t="n">
        <v>709846</v>
      </c>
      <c r="L2528" s="12" t="n">
        <f aca="false">IF(COUNT(F2528,G2528)=2,F2528+G2528,"")</f>
        <v>1995</v>
      </c>
      <c r="M2528" s="12" t="n">
        <f aca="false">IF(COUNT(E2528,H2528)=2,E2528+H2528,"")</f>
        <v>1501</v>
      </c>
    </row>
    <row r="2529" customFormat="false" ht="15" hidden="false" customHeight="false" outlineLevel="0" collapsed="false">
      <c r="A2529" s="7" t="s">
        <v>4185</v>
      </c>
      <c r="B2529" s="7" t="s">
        <v>103</v>
      </c>
      <c r="C2529" s="8" t="s">
        <v>4210</v>
      </c>
      <c r="D2529" s="9" t="str">
        <f aca="false">A2529&amp;"|"&amp;B2529</f>
        <v>Tennessee|DeKalb County</v>
      </c>
      <c r="E2529" s="10" t="n">
        <v>773</v>
      </c>
      <c r="F2529" s="10" t="n">
        <v>1193</v>
      </c>
      <c r="G2529" s="10" t="n">
        <v>87</v>
      </c>
      <c r="H2529" s="10" t="n">
        <v>16</v>
      </c>
      <c r="I2529" s="10" t="n">
        <v>568</v>
      </c>
      <c r="J2529" s="10" t="n">
        <v>48484</v>
      </c>
      <c r="K2529" s="11" t="n">
        <v>20551</v>
      </c>
      <c r="L2529" s="12" t="n">
        <f aca="false">IF(COUNT(F2529,G2529)=2,F2529+G2529,"")</f>
        <v>1280</v>
      </c>
      <c r="M2529" s="12" t="n">
        <f aca="false">IF(COUNT(E2529,H2529)=2,E2529+H2529,"")</f>
        <v>789</v>
      </c>
    </row>
    <row r="2530" customFormat="false" ht="15" hidden="false" customHeight="false" outlineLevel="0" collapsed="false">
      <c r="A2530" s="7" t="s">
        <v>4185</v>
      </c>
      <c r="B2530" s="7" t="s">
        <v>869</v>
      </c>
      <c r="C2530" s="8" t="s">
        <v>4211</v>
      </c>
      <c r="D2530" s="9" t="str">
        <f aca="false">A2530&amp;"|"&amp;B2530</f>
        <v>Tennessee|Decatur County</v>
      </c>
      <c r="E2530" s="10" t="n">
        <v>716</v>
      </c>
      <c r="F2530" s="10" t="n">
        <v>1051</v>
      </c>
      <c r="G2530" s="10" t="n">
        <v>87</v>
      </c>
      <c r="H2530" s="10" t="n">
        <v>16</v>
      </c>
      <c r="I2530" s="10" t="n">
        <v>484</v>
      </c>
      <c r="J2530" s="10" t="n">
        <v>46190</v>
      </c>
      <c r="K2530" s="11" t="n">
        <v>11499</v>
      </c>
      <c r="L2530" s="12" t="n">
        <f aca="false">IF(COUNT(F2530,G2530)=2,F2530+G2530,"")</f>
        <v>1138</v>
      </c>
      <c r="M2530" s="12" t="n">
        <f aca="false">IF(COUNT(E2530,H2530)=2,E2530+H2530,"")</f>
        <v>732</v>
      </c>
    </row>
    <row r="2531" customFormat="false" ht="15" hidden="false" customHeight="false" outlineLevel="0" collapsed="false">
      <c r="A2531" s="7" t="s">
        <v>4185</v>
      </c>
      <c r="B2531" s="7" t="s">
        <v>4212</v>
      </c>
      <c r="C2531" s="8" t="s">
        <v>4213</v>
      </c>
      <c r="D2531" s="9" t="str">
        <f aca="false">A2531&amp;"|"&amp;B2531</f>
        <v>Tennessee|Dickson County</v>
      </c>
      <c r="E2531" s="10" t="n">
        <v>972</v>
      </c>
      <c r="F2531" s="10" t="n">
        <v>1456</v>
      </c>
      <c r="G2531" s="10" t="n">
        <v>109</v>
      </c>
      <c r="H2531" s="10" t="n">
        <v>16</v>
      </c>
      <c r="I2531" s="10" t="n">
        <v>568</v>
      </c>
      <c r="J2531" s="10" t="n">
        <v>73223</v>
      </c>
      <c r="K2531" s="11" t="n">
        <v>55197</v>
      </c>
      <c r="L2531" s="12" t="n">
        <f aca="false">IF(COUNT(F2531,G2531)=2,F2531+G2531,"")</f>
        <v>1565</v>
      </c>
      <c r="M2531" s="12" t="n">
        <f aca="false">IF(COUNT(E2531,H2531)=2,E2531+H2531,"")</f>
        <v>988</v>
      </c>
    </row>
    <row r="2532" customFormat="false" ht="15" hidden="false" customHeight="false" outlineLevel="0" collapsed="false">
      <c r="A2532" s="7" t="s">
        <v>4185</v>
      </c>
      <c r="B2532" s="7" t="s">
        <v>4214</v>
      </c>
      <c r="C2532" s="8" t="s">
        <v>4215</v>
      </c>
      <c r="D2532" s="9" t="str">
        <f aca="false">A2532&amp;"|"&amp;B2532</f>
        <v>Tennessee|Dyer County</v>
      </c>
      <c r="E2532" s="10" t="n">
        <v>760</v>
      </c>
      <c r="F2532" s="10" t="n">
        <v>1175</v>
      </c>
      <c r="G2532" s="10" t="n">
        <v>87</v>
      </c>
      <c r="H2532" s="10" t="n">
        <v>16</v>
      </c>
      <c r="I2532" s="10" t="n">
        <v>568</v>
      </c>
      <c r="J2532" s="10" t="n">
        <v>54973</v>
      </c>
      <c r="K2532" s="11" t="n">
        <v>36681</v>
      </c>
      <c r="L2532" s="12" t="n">
        <f aca="false">IF(COUNT(F2532,G2532)=2,F2532+G2532,"")</f>
        <v>1262</v>
      </c>
      <c r="M2532" s="12" t="n">
        <f aca="false">IF(COUNT(E2532,H2532)=2,E2532+H2532,"")</f>
        <v>776</v>
      </c>
    </row>
    <row r="2533" customFormat="false" ht="15" hidden="false" customHeight="false" outlineLevel="0" collapsed="false">
      <c r="A2533" s="7" t="s">
        <v>4185</v>
      </c>
      <c r="B2533" s="7" t="s">
        <v>111</v>
      </c>
      <c r="C2533" s="8" t="s">
        <v>4216</v>
      </c>
      <c r="D2533" s="9" t="str">
        <f aca="false">A2533&amp;"|"&amp;B2533</f>
        <v>Tennessee|Fayette County</v>
      </c>
      <c r="E2533" s="10" t="n">
        <v>883</v>
      </c>
      <c r="F2533" s="10" t="n">
        <v>1616</v>
      </c>
      <c r="G2533" s="10" t="n">
        <v>99</v>
      </c>
      <c r="H2533" s="10" t="n">
        <v>16</v>
      </c>
      <c r="I2533" s="10" t="n">
        <v>917</v>
      </c>
      <c r="J2533" s="10" t="n">
        <v>84764</v>
      </c>
      <c r="K2533" s="11" t="n">
        <v>42653</v>
      </c>
      <c r="L2533" s="12" t="n">
        <f aca="false">IF(COUNT(F2533,G2533)=2,F2533+G2533,"")</f>
        <v>1715</v>
      </c>
      <c r="M2533" s="12" t="n">
        <f aca="false">IF(COUNT(E2533,H2533)=2,E2533+H2533,"")</f>
        <v>899</v>
      </c>
    </row>
    <row r="2534" customFormat="false" ht="15" hidden="false" customHeight="false" outlineLevel="0" collapsed="false">
      <c r="A2534" s="7" t="s">
        <v>4185</v>
      </c>
      <c r="B2534" s="7" t="s">
        <v>4217</v>
      </c>
      <c r="C2534" s="8" t="s">
        <v>4218</v>
      </c>
      <c r="D2534" s="9" t="str">
        <f aca="false">A2534&amp;"|"&amp;B2534</f>
        <v>Tennessee|Fentress County</v>
      </c>
      <c r="E2534" s="10" t="n">
        <v>614</v>
      </c>
      <c r="F2534" s="10" t="n">
        <v>994</v>
      </c>
      <c r="G2534" s="10" t="n">
        <v>87</v>
      </c>
      <c r="H2534" s="10" t="n">
        <v>16</v>
      </c>
      <c r="I2534" s="10" t="n">
        <v>568</v>
      </c>
      <c r="J2534" s="10" t="n">
        <v>50865</v>
      </c>
      <c r="K2534" s="11" t="n">
        <v>18948</v>
      </c>
      <c r="L2534" s="12" t="n">
        <f aca="false">IF(COUNT(F2534,G2534)=2,F2534+G2534,"")</f>
        <v>1081</v>
      </c>
      <c r="M2534" s="12" t="n">
        <f aca="false">IF(COUNT(E2534,H2534)=2,E2534+H2534,"")</f>
        <v>630</v>
      </c>
    </row>
    <row r="2535" customFormat="false" ht="15" hidden="false" customHeight="false" outlineLevel="0" collapsed="false">
      <c r="A2535" s="7" t="s">
        <v>4185</v>
      </c>
      <c r="B2535" s="7" t="s">
        <v>113</v>
      </c>
      <c r="C2535" s="8" t="s">
        <v>4219</v>
      </c>
      <c r="D2535" s="9" t="str">
        <f aca="false">A2535&amp;"|"&amp;B2535</f>
        <v>Tennessee|Franklin County</v>
      </c>
      <c r="E2535" s="10" t="n">
        <v>863</v>
      </c>
      <c r="F2535" s="10" t="n">
        <v>1301</v>
      </c>
      <c r="G2535" s="10" t="n">
        <v>96</v>
      </c>
      <c r="H2535" s="10" t="n">
        <v>16</v>
      </c>
      <c r="I2535" s="10" t="n">
        <v>568</v>
      </c>
      <c r="J2535" s="10" t="n">
        <v>61553</v>
      </c>
      <c r="K2535" s="11" t="n">
        <v>43478</v>
      </c>
      <c r="L2535" s="12" t="n">
        <f aca="false">IF(COUNT(F2535,G2535)=2,F2535+G2535,"")</f>
        <v>1397</v>
      </c>
      <c r="M2535" s="12" t="n">
        <f aca="false">IF(COUNT(E2535,H2535)=2,E2535+H2535,"")</f>
        <v>879</v>
      </c>
    </row>
    <row r="2536" customFormat="false" ht="15" hidden="false" customHeight="false" outlineLevel="0" collapsed="false">
      <c r="A2536" s="7" t="s">
        <v>4185</v>
      </c>
      <c r="B2536" s="7" t="s">
        <v>1343</v>
      </c>
      <c r="C2536" s="8" t="s">
        <v>4220</v>
      </c>
      <c r="D2536" s="9" t="str">
        <f aca="false">A2536&amp;"|"&amp;B2536</f>
        <v>Tennessee|Gibson County</v>
      </c>
      <c r="E2536" s="10" t="n">
        <v>797</v>
      </c>
      <c r="F2536" s="10" t="n">
        <v>1273</v>
      </c>
      <c r="G2536" s="10" t="n">
        <v>89</v>
      </c>
      <c r="H2536" s="10" t="n">
        <v>16</v>
      </c>
      <c r="I2536" s="10" t="n">
        <v>568</v>
      </c>
      <c r="J2536" s="10" t="n">
        <v>59009</v>
      </c>
      <c r="K2536" s="11" t="n">
        <v>50610</v>
      </c>
      <c r="L2536" s="12" t="n">
        <f aca="false">IF(COUNT(F2536,G2536)=2,F2536+G2536,"")</f>
        <v>1362</v>
      </c>
      <c r="M2536" s="12" t="n">
        <f aca="false">IF(COUNT(E2536,H2536)=2,E2536+H2536,"")</f>
        <v>813</v>
      </c>
    </row>
    <row r="2537" customFormat="false" ht="15" hidden="false" customHeight="false" outlineLevel="0" collapsed="false">
      <c r="A2537" s="7" t="s">
        <v>4185</v>
      </c>
      <c r="B2537" s="7" t="s">
        <v>4221</v>
      </c>
      <c r="C2537" s="8" t="s">
        <v>4222</v>
      </c>
      <c r="D2537" s="9" t="str">
        <f aca="false">A2537&amp;"|"&amp;B2537</f>
        <v>Tennessee|Giles County</v>
      </c>
      <c r="E2537" s="10" t="n">
        <v>836</v>
      </c>
      <c r="F2537" s="10" t="n">
        <v>1353</v>
      </c>
      <c r="G2537" s="10" t="n">
        <v>93</v>
      </c>
      <c r="H2537" s="10" t="n">
        <v>16</v>
      </c>
      <c r="I2537" s="10" t="n">
        <v>568</v>
      </c>
      <c r="J2537" s="10" t="n">
        <v>61476</v>
      </c>
      <c r="K2537" s="11" t="n">
        <v>30442</v>
      </c>
      <c r="L2537" s="12" t="n">
        <f aca="false">IF(COUNT(F2537,G2537)=2,F2537+G2537,"")</f>
        <v>1446</v>
      </c>
      <c r="M2537" s="12" t="n">
        <f aca="false">IF(COUNT(E2537,H2537)=2,E2537+H2537,"")</f>
        <v>852</v>
      </c>
    </row>
    <row r="2538" customFormat="false" ht="15" hidden="false" customHeight="false" outlineLevel="0" collapsed="false">
      <c r="A2538" s="7" t="s">
        <v>4185</v>
      </c>
      <c r="B2538" s="7" t="s">
        <v>4223</v>
      </c>
      <c r="C2538" s="8" t="s">
        <v>4224</v>
      </c>
      <c r="D2538" s="9" t="str">
        <f aca="false">A2538&amp;"|"&amp;B2538</f>
        <v>Tennessee|Grainger County</v>
      </c>
      <c r="E2538" s="10" t="n">
        <v>726</v>
      </c>
      <c r="F2538" s="10" t="n">
        <v>1208</v>
      </c>
      <c r="G2538" s="10" t="n">
        <v>87</v>
      </c>
      <c r="H2538" s="10" t="n">
        <v>16</v>
      </c>
      <c r="I2538" s="10" t="n">
        <v>568</v>
      </c>
      <c r="J2538" s="10" t="n">
        <v>51351</v>
      </c>
      <c r="K2538" s="11" t="n">
        <v>23929</v>
      </c>
      <c r="L2538" s="12" t="n">
        <f aca="false">IF(COUNT(F2538,G2538)=2,F2538+G2538,"")</f>
        <v>1295</v>
      </c>
      <c r="M2538" s="12" t="n">
        <f aca="false">IF(COUNT(E2538,H2538)=2,E2538+H2538,"")</f>
        <v>742</v>
      </c>
    </row>
    <row r="2539" customFormat="false" ht="15" hidden="false" customHeight="false" outlineLevel="0" collapsed="false">
      <c r="A2539" s="7" t="s">
        <v>4185</v>
      </c>
      <c r="B2539" s="7" t="s">
        <v>117</v>
      </c>
      <c r="C2539" s="8" t="s">
        <v>4225</v>
      </c>
      <c r="D2539" s="9" t="str">
        <f aca="false">A2539&amp;"|"&amp;B2539</f>
        <v>Tennessee|Greene County</v>
      </c>
      <c r="E2539" s="10" t="n">
        <v>713</v>
      </c>
      <c r="F2539" s="10" t="n">
        <v>1119</v>
      </c>
      <c r="G2539" s="10" t="n">
        <v>87</v>
      </c>
      <c r="H2539" s="10" t="n">
        <v>16</v>
      </c>
      <c r="I2539" s="10" t="n">
        <v>917</v>
      </c>
      <c r="J2539" s="10" t="n">
        <v>54071</v>
      </c>
      <c r="K2539" s="11" t="n">
        <v>70919</v>
      </c>
      <c r="L2539" s="12" t="n">
        <f aca="false">IF(COUNT(F2539,G2539)=2,F2539+G2539,"")</f>
        <v>1206</v>
      </c>
      <c r="M2539" s="12" t="n">
        <f aca="false">IF(COUNT(E2539,H2539)=2,E2539+H2539,"")</f>
        <v>729</v>
      </c>
    </row>
    <row r="2540" customFormat="false" ht="15" hidden="false" customHeight="false" outlineLevel="0" collapsed="false">
      <c r="A2540" s="7" t="s">
        <v>4185</v>
      </c>
      <c r="B2540" s="7" t="s">
        <v>1199</v>
      </c>
      <c r="C2540" s="8" t="s">
        <v>4226</v>
      </c>
      <c r="D2540" s="9" t="str">
        <f aca="false">A2540&amp;"|"&amp;B2540</f>
        <v>Tennessee|Grundy County</v>
      </c>
      <c r="E2540" s="10" t="n">
        <v>723</v>
      </c>
      <c r="F2540" s="10" t="n">
        <v>1041</v>
      </c>
      <c r="G2540" s="10" t="n">
        <v>87</v>
      </c>
      <c r="H2540" s="10" t="n">
        <v>16</v>
      </c>
      <c r="I2540" s="10" t="n">
        <v>568</v>
      </c>
      <c r="J2540" s="10" t="n">
        <v>45573</v>
      </c>
      <c r="K2540" s="11" t="n">
        <v>13665</v>
      </c>
      <c r="L2540" s="12" t="n">
        <f aca="false">IF(COUNT(F2540,G2540)=2,F2540+G2540,"")</f>
        <v>1128</v>
      </c>
      <c r="M2540" s="12" t="n">
        <f aca="false">IF(COUNT(E2540,H2540)=2,E2540+H2540,"")</f>
        <v>739</v>
      </c>
    </row>
    <row r="2541" customFormat="false" ht="15" hidden="false" customHeight="false" outlineLevel="0" collapsed="false">
      <c r="A2541" s="7" t="s">
        <v>4185</v>
      </c>
      <c r="B2541" s="7" t="s">
        <v>4227</v>
      </c>
      <c r="C2541" s="8" t="s">
        <v>4228</v>
      </c>
      <c r="D2541" s="9" t="str">
        <f aca="false">A2541&amp;"|"&amp;B2541</f>
        <v>Tennessee|Hamblen County</v>
      </c>
      <c r="E2541" s="10" t="n">
        <v>838</v>
      </c>
      <c r="F2541" s="10" t="n">
        <v>1172</v>
      </c>
      <c r="G2541" s="10" t="n">
        <v>94</v>
      </c>
      <c r="H2541" s="10" t="n">
        <v>16</v>
      </c>
      <c r="I2541" s="10" t="n">
        <v>568</v>
      </c>
      <c r="J2541" s="10" t="n">
        <v>52794</v>
      </c>
      <c r="K2541" s="11" t="n">
        <v>64930</v>
      </c>
      <c r="L2541" s="12" t="n">
        <f aca="false">IF(COUNT(F2541,G2541)=2,F2541+G2541,"")</f>
        <v>1266</v>
      </c>
      <c r="M2541" s="12" t="n">
        <f aca="false">IF(COUNT(E2541,H2541)=2,E2541+H2541,"")</f>
        <v>854</v>
      </c>
    </row>
    <row r="2542" customFormat="false" ht="15" hidden="false" customHeight="false" outlineLevel="0" collapsed="false">
      <c r="A2542" s="7" t="s">
        <v>4185</v>
      </c>
      <c r="B2542" s="7" t="s">
        <v>717</v>
      </c>
      <c r="C2542" s="8" t="s">
        <v>4229</v>
      </c>
      <c r="D2542" s="9" t="str">
        <f aca="false">A2542&amp;"|"&amp;B2542</f>
        <v>Tennessee|Hamilton County</v>
      </c>
      <c r="E2542" s="10" t="n">
        <v>1163</v>
      </c>
      <c r="F2542" s="10" t="n">
        <v>1519</v>
      </c>
      <c r="G2542" s="10" t="n">
        <v>130</v>
      </c>
      <c r="H2542" s="10" t="n">
        <v>16</v>
      </c>
      <c r="I2542" s="10" t="n">
        <v>917</v>
      </c>
      <c r="J2542" s="10" t="n">
        <v>72568</v>
      </c>
      <c r="K2542" s="11" t="n">
        <v>370913</v>
      </c>
      <c r="L2542" s="12" t="n">
        <f aca="false">IF(COUNT(F2542,G2542)=2,F2542+G2542,"")</f>
        <v>1649</v>
      </c>
      <c r="M2542" s="12" t="n">
        <f aca="false">IF(COUNT(E2542,H2542)=2,E2542+H2542,"")</f>
        <v>1179</v>
      </c>
    </row>
    <row r="2543" customFormat="false" ht="15" hidden="false" customHeight="false" outlineLevel="0" collapsed="false">
      <c r="A2543" s="7" t="s">
        <v>4185</v>
      </c>
      <c r="B2543" s="7" t="s">
        <v>915</v>
      </c>
      <c r="C2543" s="8" t="s">
        <v>4230</v>
      </c>
      <c r="D2543" s="9" t="str">
        <f aca="false">A2543&amp;"|"&amp;B2543</f>
        <v>Tennessee|Hancock County</v>
      </c>
      <c r="E2543" s="10" t="n">
        <v>592</v>
      </c>
      <c r="F2543" s="10" t="n">
        <v>1077</v>
      </c>
      <c r="G2543" s="10" t="n">
        <v>87</v>
      </c>
      <c r="H2543" s="10" t="n">
        <v>16</v>
      </c>
      <c r="I2543" s="10" t="n">
        <v>568</v>
      </c>
      <c r="J2543" s="10" t="n">
        <v>31995</v>
      </c>
      <c r="K2543" s="11" t="n">
        <v>6790</v>
      </c>
      <c r="L2543" s="12" t="n">
        <f aca="false">IF(COUNT(F2543,G2543)=2,F2543+G2543,"")</f>
        <v>1164</v>
      </c>
      <c r="M2543" s="12" t="n">
        <f aca="false">IF(COUNT(E2543,H2543)=2,E2543+H2543,"")</f>
        <v>608</v>
      </c>
    </row>
    <row r="2544" customFormat="false" ht="15" hidden="false" customHeight="false" outlineLevel="0" collapsed="false">
      <c r="A2544" s="7" t="s">
        <v>4185</v>
      </c>
      <c r="B2544" s="7" t="s">
        <v>4231</v>
      </c>
      <c r="C2544" s="8" t="s">
        <v>4232</v>
      </c>
      <c r="D2544" s="9" t="str">
        <f aca="false">A2544&amp;"|"&amp;B2544</f>
        <v>Tennessee|Hardeman County</v>
      </c>
      <c r="E2544" s="10" t="n">
        <v>818</v>
      </c>
      <c r="F2544" s="10" t="n">
        <v>1073</v>
      </c>
      <c r="G2544" s="10" t="n">
        <v>91</v>
      </c>
      <c r="H2544" s="10" t="n">
        <v>16</v>
      </c>
      <c r="I2544" s="10" t="n">
        <v>568</v>
      </c>
      <c r="J2544" s="10" t="n">
        <v>46173</v>
      </c>
      <c r="K2544" s="11" t="n">
        <v>25477</v>
      </c>
      <c r="L2544" s="12" t="n">
        <f aca="false">IF(COUNT(F2544,G2544)=2,F2544+G2544,"")</f>
        <v>1164</v>
      </c>
      <c r="M2544" s="12" t="n">
        <f aca="false">IF(COUNT(E2544,H2544)=2,E2544+H2544,"")</f>
        <v>834</v>
      </c>
    </row>
    <row r="2545" customFormat="false" ht="15" hidden="false" customHeight="false" outlineLevel="0" collapsed="false">
      <c r="A2545" s="7" t="s">
        <v>4185</v>
      </c>
      <c r="B2545" s="7" t="s">
        <v>1203</v>
      </c>
      <c r="C2545" s="8" t="s">
        <v>4233</v>
      </c>
      <c r="D2545" s="9" t="str">
        <f aca="false">A2545&amp;"|"&amp;B2545</f>
        <v>Tennessee|Hardin County</v>
      </c>
      <c r="E2545" s="10" t="n">
        <v>770</v>
      </c>
      <c r="F2545" s="10" t="n">
        <v>1041</v>
      </c>
      <c r="G2545" s="10" t="n">
        <v>87</v>
      </c>
      <c r="H2545" s="10" t="n">
        <v>16</v>
      </c>
      <c r="I2545" s="10" t="n">
        <v>568</v>
      </c>
      <c r="J2545" s="10" t="n">
        <v>49149</v>
      </c>
      <c r="K2545" s="11" t="n">
        <v>26939</v>
      </c>
      <c r="L2545" s="12" t="n">
        <f aca="false">IF(COUNT(F2545,G2545)=2,F2545+G2545,"")</f>
        <v>1128</v>
      </c>
      <c r="M2545" s="12" t="n">
        <f aca="false">IF(COUNT(E2545,H2545)=2,E2545+H2545,"")</f>
        <v>786</v>
      </c>
    </row>
    <row r="2546" customFormat="false" ht="15" hidden="false" customHeight="false" outlineLevel="0" collapsed="false">
      <c r="A2546" s="7" t="s">
        <v>4185</v>
      </c>
      <c r="B2546" s="7" t="s">
        <v>4234</v>
      </c>
      <c r="C2546" s="8" t="s">
        <v>4235</v>
      </c>
      <c r="D2546" s="9" t="str">
        <f aca="false">A2546&amp;"|"&amp;B2546</f>
        <v>Tennessee|Hawkins County</v>
      </c>
      <c r="E2546" s="10" t="n">
        <v>744</v>
      </c>
      <c r="F2546" s="10" t="n">
        <v>1108</v>
      </c>
      <c r="G2546" s="10" t="n">
        <v>87</v>
      </c>
      <c r="H2546" s="10" t="n">
        <v>16</v>
      </c>
      <c r="I2546" s="10" t="n">
        <v>568</v>
      </c>
      <c r="J2546" s="10" t="n">
        <v>55278</v>
      </c>
      <c r="K2546" s="11" t="n">
        <v>57446</v>
      </c>
      <c r="L2546" s="12" t="n">
        <f aca="false">IF(COUNT(F2546,G2546)=2,F2546+G2546,"")</f>
        <v>1195</v>
      </c>
      <c r="M2546" s="12" t="n">
        <f aca="false">IF(COUNT(E2546,H2546)=2,E2546+H2546,"")</f>
        <v>760</v>
      </c>
    </row>
    <row r="2547" customFormat="false" ht="15" hidden="false" customHeight="false" outlineLevel="0" collapsed="false">
      <c r="A2547" s="7" t="s">
        <v>4185</v>
      </c>
      <c r="B2547" s="7" t="s">
        <v>3266</v>
      </c>
      <c r="C2547" s="8" t="s">
        <v>4236</v>
      </c>
      <c r="D2547" s="9" t="str">
        <f aca="false">A2547&amp;"|"&amp;B2547</f>
        <v>Tennessee|Haywood County</v>
      </c>
      <c r="E2547" s="10" t="n">
        <v>725</v>
      </c>
      <c r="F2547" s="10" t="n">
        <v>1156</v>
      </c>
      <c r="G2547" s="10" t="n">
        <v>87</v>
      </c>
      <c r="H2547" s="10" t="n">
        <v>16</v>
      </c>
      <c r="I2547" s="10" t="n">
        <v>568</v>
      </c>
      <c r="J2547" s="10" t="n">
        <v>43513</v>
      </c>
      <c r="K2547" s="11" t="n">
        <v>17672</v>
      </c>
      <c r="L2547" s="12" t="n">
        <f aca="false">IF(COUNT(F2547,G2547)=2,F2547+G2547,"")</f>
        <v>1243</v>
      </c>
      <c r="M2547" s="12" t="n">
        <f aca="false">IF(COUNT(E2547,H2547)=2,E2547+H2547,"")</f>
        <v>741</v>
      </c>
    </row>
    <row r="2548" customFormat="false" ht="15" hidden="false" customHeight="false" outlineLevel="0" collapsed="false">
      <c r="A2548" s="7" t="s">
        <v>4185</v>
      </c>
      <c r="B2548" s="7" t="s">
        <v>1205</v>
      </c>
      <c r="C2548" s="8" t="s">
        <v>4237</v>
      </c>
      <c r="D2548" s="9" t="str">
        <f aca="false">A2548&amp;"|"&amp;B2548</f>
        <v>Tennessee|Henderson County</v>
      </c>
      <c r="E2548" s="10" t="n">
        <v>812</v>
      </c>
      <c r="F2548" s="10" t="n">
        <v>1151</v>
      </c>
      <c r="G2548" s="10" t="n">
        <v>91</v>
      </c>
      <c r="H2548" s="10" t="n">
        <v>16</v>
      </c>
      <c r="I2548" s="10" t="n">
        <v>568</v>
      </c>
      <c r="J2548" s="10" t="n">
        <v>53471</v>
      </c>
      <c r="K2548" s="11" t="n">
        <v>27906</v>
      </c>
      <c r="L2548" s="12" t="n">
        <f aca="false">IF(COUNT(F2548,G2548)=2,F2548+G2548,"")</f>
        <v>1242</v>
      </c>
      <c r="M2548" s="12" t="n">
        <f aca="false">IF(COUNT(E2548,H2548)=2,E2548+H2548,"")</f>
        <v>828</v>
      </c>
    </row>
    <row r="2549" customFormat="false" ht="15" hidden="false" customHeight="false" outlineLevel="0" collapsed="false">
      <c r="A2549" s="7" t="s">
        <v>4185</v>
      </c>
      <c r="B2549" s="7" t="s">
        <v>121</v>
      </c>
      <c r="C2549" s="8" t="s">
        <v>4238</v>
      </c>
      <c r="D2549" s="9" t="str">
        <f aca="false">A2549&amp;"|"&amp;B2549</f>
        <v>Tennessee|Henry County</v>
      </c>
      <c r="E2549" s="10" t="n">
        <v>741</v>
      </c>
      <c r="F2549" s="10" t="n">
        <v>1091</v>
      </c>
      <c r="G2549" s="10" t="n">
        <v>87</v>
      </c>
      <c r="H2549" s="10" t="n">
        <v>16</v>
      </c>
      <c r="I2549" s="10" t="n">
        <v>917</v>
      </c>
      <c r="J2549" s="10" t="n">
        <v>48540</v>
      </c>
      <c r="K2549" s="11" t="n">
        <v>32345</v>
      </c>
      <c r="L2549" s="12" t="n">
        <f aca="false">IF(COUNT(F2549,G2549)=2,F2549+G2549,"")</f>
        <v>1178</v>
      </c>
      <c r="M2549" s="12" t="n">
        <f aca="false">IF(COUNT(E2549,H2549)=2,E2549+H2549,"")</f>
        <v>757</v>
      </c>
    </row>
    <row r="2550" customFormat="false" ht="15" hidden="false" customHeight="false" outlineLevel="0" collapsed="false">
      <c r="A2550" s="7" t="s">
        <v>4185</v>
      </c>
      <c r="B2550" s="7" t="s">
        <v>1839</v>
      </c>
      <c r="C2550" s="8" t="s">
        <v>4239</v>
      </c>
      <c r="D2550" s="9" t="str">
        <f aca="false">A2550&amp;"|"&amp;B2550</f>
        <v>Tennessee|Hickman County</v>
      </c>
      <c r="E2550" s="10" t="n">
        <v>877</v>
      </c>
      <c r="F2550" s="10" t="n">
        <v>1287</v>
      </c>
      <c r="G2550" s="10" t="n">
        <v>98</v>
      </c>
      <c r="H2550" s="10" t="n">
        <v>16</v>
      </c>
      <c r="I2550" s="10" t="n">
        <v>568</v>
      </c>
      <c r="J2550" s="10" t="n">
        <v>57223</v>
      </c>
      <c r="K2550" s="11" t="n">
        <v>25229</v>
      </c>
      <c r="L2550" s="12" t="n">
        <f aca="false">IF(COUNT(F2550,G2550)=2,F2550+G2550,"")</f>
        <v>1385</v>
      </c>
      <c r="M2550" s="12" t="n">
        <f aca="false">IF(COUNT(E2550,H2550)=2,E2550+H2550,"")</f>
        <v>893</v>
      </c>
    </row>
    <row r="2551" customFormat="false" ht="15" hidden="false" customHeight="false" outlineLevel="0" collapsed="false">
      <c r="A2551" s="7" t="s">
        <v>4185</v>
      </c>
      <c r="B2551" s="7" t="s">
        <v>123</v>
      </c>
      <c r="C2551" s="8" t="s">
        <v>4240</v>
      </c>
      <c r="D2551" s="9" t="str">
        <f aca="false">A2551&amp;"|"&amp;B2551</f>
        <v>Tennessee|Houston County</v>
      </c>
      <c r="E2551" s="10" t="n">
        <v>685</v>
      </c>
      <c r="F2551" s="10" t="n">
        <v>1233</v>
      </c>
      <c r="G2551" s="10" t="n">
        <v>87</v>
      </c>
      <c r="H2551" s="10" t="n">
        <v>16</v>
      </c>
      <c r="I2551" s="10" t="n">
        <v>568</v>
      </c>
      <c r="J2551" s="10" t="n">
        <v>54475</v>
      </c>
      <c r="K2551" s="11" t="n">
        <v>8293</v>
      </c>
      <c r="L2551" s="12" t="n">
        <f aca="false">IF(COUNT(F2551,G2551)=2,F2551+G2551,"")</f>
        <v>1320</v>
      </c>
      <c r="M2551" s="12" t="n">
        <f aca="false">IF(COUNT(E2551,H2551)=2,E2551+H2551,"")</f>
        <v>701</v>
      </c>
    </row>
    <row r="2552" customFormat="false" ht="15" hidden="false" customHeight="false" outlineLevel="0" collapsed="false">
      <c r="A2552" s="7" t="s">
        <v>4185</v>
      </c>
      <c r="B2552" s="7" t="s">
        <v>2493</v>
      </c>
      <c r="C2552" s="8" t="s">
        <v>4241</v>
      </c>
      <c r="D2552" s="9" t="str">
        <f aca="false">A2552&amp;"|"&amp;B2552</f>
        <v>Tennessee|Humphreys County</v>
      </c>
      <c r="E2552" s="10" t="n">
        <v>830</v>
      </c>
      <c r="F2552" s="10" t="n">
        <v>1219</v>
      </c>
      <c r="G2552" s="10" t="n">
        <v>93</v>
      </c>
      <c r="H2552" s="10" t="n">
        <v>16</v>
      </c>
      <c r="I2552" s="10" t="n">
        <v>568</v>
      </c>
      <c r="J2552" s="10" t="n">
        <v>59333</v>
      </c>
      <c r="K2552" s="11" t="n">
        <v>19074</v>
      </c>
      <c r="L2552" s="12" t="n">
        <f aca="false">IF(COUNT(F2552,G2552)=2,F2552+G2552,"")</f>
        <v>1312</v>
      </c>
      <c r="M2552" s="12" t="n">
        <f aca="false">IF(COUNT(E2552,H2552)=2,E2552+H2552,"")</f>
        <v>846</v>
      </c>
    </row>
    <row r="2553" customFormat="false" ht="15" hidden="false" customHeight="false" outlineLevel="0" collapsed="false">
      <c r="A2553" s="7" t="s">
        <v>4185</v>
      </c>
      <c r="B2553" s="7" t="s">
        <v>125</v>
      </c>
      <c r="C2553" s="8" t="s">
        <v>4242</v>
      </c>
      <c r="D2553" s="9" t="str">
        <f aca="false">A2553&amp;"|"&amp;B2553</f>
        <v>Tennessee|Jackson County</v>
      </c>
      <c r="E2553" s="10" t="n">
        <v>804</v>
      </c>
      <c r="F2553" s="10" t="n">
        <v>1146</v>
      </c>
      <c r="G2553" s="10" t="n">
        <v>90</v>
      </c>
      <c r="H2553" s="10" t="n">
        <v>16</v>
      </c>
      <c r="I2553" s="10" t="n">
        <v>568</v>
      </c>
      <c r="J2553" s="10" t="n">
        <v>41475</v>
      </c>
      <c r="K2553" s="11" t="n">
        <v>11882</v>
      </c>
      <c r="L2553" s="12" t="n">
        <f aca="false">IF(COUNT(F2553,G2553)=2,F2553+G2553,"")</f>
        <v>1236</v>
      </c>
      <c r="M2553" s="12" t="n">
        <f aca="false">IF(COUNT(E2553,H2553)=2,E2553+H2553,"")</f>
        <v>820</v>
      </c>
    </row>
    <row r="2554" customFormat="false" ht="15" hidden="false" customHeight="false" outlineLevel="0" collapsed="false">
      <c r="A2554" s="7" t="s">
        <v>4185</v>
      </c>
      <c r="B2554" s="7" t="s">
        <v>127</v>
      </c>
      <c r="C2554" s="8" t="s">
        <v>4243</v>
      </c>
      <c r="D2554" s="9" t="str">
        <f aca="false">A2554&amp;"|"&amp;B2554</f>
        <v>Tennessee|Jefferson County</v>
      </c>
      <c r="E2554" s="10" t="n">
        <v>880</v>
      </c>
      <c r="F2554" s="10" t="n">
        <v>1260</v>
      </c>
      <c r="G2554" s="10" t="n">
        <v>98</v>
      </c>
      <c r="H2554" s="10" t="n">
        <v>16</v>
      </c>
      <c r="I2554" s="10" t="n">
        <v>568</v>
      </c>
      <c r="J2554" s="10" t="n">
        <v>63084</v>
      </c>
      <c r="K2554" s="11" t="n">
        <v>55835</v>
      </c>
      <c r="L2554" s="12" t="n">
        <f aca="false">IF(COUNT(F2554,G2554)=2,F2554+G2554,"")</f>
        <v>1358</v>
      </c>
      <c r="M2554" s="12" t="n">
        <f aca="false">IF(COUNT(E2554,H2554)=2,E2554+H2554,"")</f>
        <v>896</v>
      </c>
    </row>
    <row r="2555" customFormat="false" ht="15" hidden="false" customHeight="false" outlineLevel="0" collapsed="false">
      <c r="A2555" s="7" t="s">
        <v>4185</v>
      </c>
      <c r="B2555" s="7" t="s">
        <v>344</v>
      </c>
      <c r="C2555" s="8" t="s">
        <v>4244</v>
      </c>
      <c r="D2555" s="9" t="str">
        <f aca="false">A2555&amp;"|"&amp;B2555</f>
        <v>Tennessee|Johnson County</v>
      </c>
      <c r="E2555" s="10" t="n">
        <v>639</v>
      </c>
      <c r="F2555" s="10" t="n">
        <v>999</v>
      </c>
      <c r="G2555" s="10" t="n">
        <v>87</v>
      </c>
      <c r="H2555" s="10" t="n">
        <v>16</v>
      </c>
      <c r="I2555" s="10" t="n">
        <v>568</v>
      </c>
      <c r="J2555" s="10" t="n">
        <v>52152</v>
      </c>
      <c r="K2555" s="11" t="n">
        <v>18073</v>
      </c>
      <c r="L2555" s="12" t="n">
        <f aca="false">IF(COUNT(F2555,G2555)=2,F2555+G2555,"")</f>
        <v>1086</v>
      </c>
      <c r="M2555" s="12" t="n">
        <f aca="false">IF(COUNT(E2555,H2555)=2,E2555+H2555,"")</f>
        <v>655</v>
      </c>
    </row>
    <row r="2556" customFormat="false" ht="15" hidden="false" customHeight="false" outlineLevel="0" collapsed="false">
      <c r="A2556" s="7" t="s">
        <v>4185</v>
      </c>
      <c r="B2556" s="7" t="s">
        <v>1224</v>
      </c>
      <c r="C2556" s="8" t="s">
        <v>4245</v>
      </c>
      <c r="D2556" s="9" t="str">
        <f aca="false">A2556&amp;"|"&amp;B2556</f>
        <v>Tennessee|Knox County</v>
      </c>
      <c r="E2556" s="10" t="n">
        <v>1180</v>
      </c>
      <c r="F2556" s="10" t="n">
        <v>1510</v>
      </c>
      <c r="G2556" s="10" t="n">
        <v>132</v>
      </c>
      <c r="H2556" s="10" t="n">
        <v>16</v>
      </c>
      <c r="I2556" s="10" t="n">
        <v>917</v>
      </c>
      <c r="J2556" s="10" t="n">
        <v>71662</v>
      </c>
      <c r="K2556" s="11" t="n">
        <v>487401</v>
      </c>
      <c r="L2556" s="12" t="n">
        <f aca="false">IF(COUNT(F2556,G2556)=2,F2556+G2556,"")</f>
        <v>1642</v>
      </c>
      <c r="M2556" s="12" t="n">
        <f aca="false">IF(COUNT(E2556,H2556)=2,E2556+H2556,"")</f>
        <v>1196</v>
      </c>
    </row>
    <row r="2557" customFormat="false" ht="15" hidden="false" customHeight="false" outlineLevel="0" collapsed="false">
      <c r="A2557" s="7" t="s">
        <v>4185</v>
      </c>
      <c r="B2557" s="7" t="s">
        <v>447</v>
      </c>
      <c r="C2557" s="8" t="s">
        <v>4246</v>
      </c>
      <c r="D2557" s="9" t="str">
        <f aca="false">A2557&amp;"|"&amp;B2557</f>
        <v>Tennessee|Lake County</v>
      </c>
      <c r="E2557" s="10" t="n">
        <v>472</v>
      </c>
      <c r="F2557" s="10" t="n">
        <v>1170</v>
      </c>
      <c r="G2557" s="10" t="n">
        <v>87</v>
      </c>
      <c r="H2557" s="10" t="n">
        <v>16</v>
      </c>
      <c r="I2557" s="10" t="n">
        <v>568</v>
      </c>
      <c r="J2557" s="10" t="n">
        <v>30500</v>
      </c>
      <c r="K2557" s="11" t="n">
        <v>6691</v>
      </c>
      <c r="L2557" s="12" t="n">
        <f aca="false">IF(COUNT(F2557,G2557)=2,F2557+G2557,"")</f>
        <v>1257</v>
      </c>
      <c r="M2557" s="12" t="n">
        <f aca="false">IF(COUNT(E2557,H2557)=2,E2557+H2557,"")</f>
        <v>488</v>
      </c>
    </row>
    <row r="2558" customFormat="false" ht="15" hidden="false" customHeight="false" outlineLevel="0" collapsed="false">
      <c r="A2558" s="7" t="s">
        <v>4185</v>
      </c>
      <c r="B2558" s="7" t="s">
        <v>131</v>
      </c>
      <c r="C2558" s="8" t="s">
        <v>4247</v>
      </c>
      <c r="D2558" s="9" t="str">
        <f aca="false">A2558&amp;"|"&amp;B2558</f>
        <v>Tennessee|Lauderdale County</v>
      </c>
      <c r="E2558" s="10" t="n">
        <v>729</v>
      </c>
      <c r="F2558" s="10" t="n">
        <v>1145</v>
      </c>
      <c r="G2558" s="10" t="n">
        <v>87</v>
      </c>
      <c r="H2558" s="10" t="n">
        <v>16</v>
      </c>
      <c r="I2558" s="10" t="n">
        <v>568</v>
      </c>
      <c r="J2558" s="10" t="n">
        <v>49205</v>
      </c>
      <c r="K2558" s="11" t="n">
        <v>24933</v>
      </c>
      <c r="L2558" s="12" t="n">
        <f aca="false">IF(COUNT(F2558,G2558)=2,F2558+G2558,"")</f>
        <v>1232</v>
      </c>
      <c r="M2558" s="12" t="n">
        <f aca="false">IF(COUNT(E2558,H2558)=2,E2558+H2558,"")</f>
        <v>745</v>
      </c>
    </row>
    <row r="2559" customFormat="false" ht="15" hidden="false" customHeight="false" outlineLevel="0" collapsed="false">
      <c r="A2559" s="7" t="s">
        <v>4185</v>
      </c>
      <c r="B2559" s="7" t="s">
        <v>133</v>
      </c>
      <c r="C2559" s="8" t="s">
        <v>4248</v>
      </c>
      <c r="D2559" s="9" t="str">
        <f aca="false">A2559&amp;"|"&amp;B2559</f>
        <v>Tennessee|Lawrence County</v>
      </c>
      <c r="E2559" s="10" t="n">
        <v>736</v>
      </c>
      <c r="F2559" s="10" t="n">
        <v>1208</v>
      </c>
      <c r="G2559" s="10" t="n">
        <v>87</v>
      </c>
      <c r="H2559" s="10" t="n">
        <v>16</v>
      </c>
      <c r="I2559" s="10" t="n">
        <v>568</v>
      </c>
      <c r="J2559" s="10" t="n">
        <v>53233</v>
      </c>
      <c r="K2559" s="11" t="n">
        <v>44901</v>
      </c>
      <c r="L2559" s="12" t="n">
        <f aca="false">IF(COUNT(F2559,G2559)=2,F2559+G2559,"")</f>
        <v>1295</v>
      </c>
      <c r="M2559" s="12" t="n">
        <f aca="false">IF(COUNT(E2559,H2559)=2,E2559+H2559,"")</f>
        <v>752</v>
      </c>
    </row>
    <row r="2560" customFormat="false" ht="15" hidden="false" customHeight="false" outlineLevel="0" collapsed="false">
      <c r="A2560" s="7" t="s">
        <v>4185</v>
      </c>
      <c r="B2560" s="7" t="s">
        <v>1126</v>
      </c>
      <c r="C2560" s="8" t="s">
        <v>4249</v>
      </c>
      <c r="D2560" s="9" t="str">
        <f aca="false">A2560&amp;"|"&amp;B2560</f>
        <v>Tennessee|Lewis County</v>
      </c>
      <c r="E2560" s="10" t="n">
        <v>735</v>
      </c>
      <c r="F2560" s="10" t="n">
        <v>1273</v>
      </c>
      <c r="G2560" s="10" t="n">
        <v>87</v>
      </c>
      <c r="H2560" s="10" t="n">
        <v>16</v>
      </c>
      <c r="I2560" s="10" t="n">
        <v>568</v>
      </c>
      <c r="J2560" s="10" t="n">
        <v>49477</v>
      </c>
      <c r="K2560" s="11" t="n">
        <v>12784</v>
      </c>
      <c r="L2560" s="12" t="n">
        <f aca="false">IF(COUNT(F2560,G2560)=2,F2560+G2560,"")</f>
        <v>1360</v>
      </c>
      <c r="M2560" s="12" t="n">
        <f aca="false">IF(COUNT(E2560,H2560)=2,E2560+H2560,"")</f>
        <v>751</v>
      </c>
    </row>
    <row r="2561" customFormat="false" ht="15" hidden="false" customHeight="false" outlineLevel="0" collapsed="false">
      <c r="A2561" s="7" t="s">
        <v>4185</v>
      </c>
      <c r="B2561" s="7" t="s">
        <v>350</v>
      </c>
      <c r="C2561" s="8" t="s">
        <v>4250</v>
      </c>
      <c r="D2561" s="9" t="str">
        <f aca="false">A2561&amp;"|"&amp;B2561</f>
        <v>Tennessee|Lincoln County</v>
      </c>
      <c r="E2561" s="10" t="n">
        <v>782</v>
      </c>
      <c r="F2561" s="10" t="n">
        <v>1329</v>
      </c>
      <c r="G2561" s="10" t="n">
        <v>87</v>
      </c>
      <c r="H2561" s="10" t="n">
        <v>16</v>
      </c>
      <c r="I2561" s="10" t="n">
        <v>568</v>
      </c>
      <c r="J2561" s="10" t="n">
        <v>63115</v>
      </c>
      <c r="K2561" s="11" t="n">
        <v>35617</v>
      </c>
      <c r="L2561" s="12" t="n">
        <f aca="false">IF(COUNT(F2561,G2561)=2,F2561+G2561,"")</f>
        <v>1416</v>
      </c>
      <c r="M2561" s="12" t="n">
        <f aca="false">IF(COUNT(E2561,H2561)=2,E2561+H2561,"")</f>
        <v>798</v>
      </c>
    </row>
    <row r="2562" customFormat="false" ht="15" hidden="false" customHeight="false" outlineLevel="0" collapsed="false">
      <c r="A2562" s="7" t="s">
        <v>4185</v>
      </c>
      <c r="B2562" s="7" t="s">
        <v>4251</v>
      </c>
      <c r="C2562" s="8" t="s">
        <v>4252</v>
      </c>
      <c r="D2562" s="9" t="str">
        <f aca="false">A2562&amp;"|"&amp;B2562</f>
        <v>Tennessee|Loudon County</v>
      </c>
      <c r="E2562" s="10" t="n">
        <v>995</v>
      </c>
      <c r="F2562" s="10" t="n">
        <v>1465</v>
      </c>
      <c r="G2562" s="10" t="n">
        <v>111</v>
      </c>
      <c r="H2562" s="10" t="n">
        <v>16</v>
      </c>
      <c r="I2562" s="10" t="n">
        <v>917</v>
      </c>
      <c r="J2562" s="10" t="n">
        <v>80296</v>
      </c>
      <c r="K2562" s="11" t="n">
        <v>56996</v>
      </c>
      <c r="L2562" s="12" t="n">
        <f aca="false">IF(COUNT(F2562,G2562)=2,F2562+G2562,"")</f>
        <v>1576</v>
      </c>
      <c r="M2562" s="12" t="n">
        <f aca="false">IF(COUNT(E2562,H2562)=2,E2562+H2562,"")</f>
        <v>1011</v>
      </c>
    </row>
    <row r="2563" customFormat="false" ht="15" hidden="false" customHeight="false" outlineLevel="0" collapsed="false">
      <c r="A2563" s="7" t="s">
        <v>4185</v>
      </c>
      <c r="B2563" s="7" t="s">
        <v>141</v>
      </c>
      <c r="C2563" s="8" t="s">
        <v>4253</v>
      </c>
      <c r="D2563" s="9" t="str">
        <f aca="false">A2563&amp;"|"&amp;B2563</f>
        <v>Tennessee|Macon County</v>
      </c>
      <c r="E2563" s="10" t="n">
        <v>805</v>
      </c>
      <c r="F2563" s="10" t="n">
        <v>1325</v>
      </c>
      <c r="G2563" s="10" t="n">
        <v>90</v>
      </c>
      <c r="H2563" s="10" t="n">
        <v>16</v>
      </c>
      <c r="I2563" s="10" t="n">
        <v>568</v>
      </c>
      <c r="J2563" s="10" t="n">
        <v>56269</v>
      </c>
      <c r="K2563" s="11" t="n">
        <v>25793</v>
      </c>
      <c r="L2563" s="12" t="n">
        <f aca="false">IF(COUNT(F2563,G2563)=2,F2563+G2563,"")</f>
        <v>1415</v>
      </c>
      <c r="M2563" s="12" t="n">
        <f aca="false">IF(COUNT(E2563,H2563)=2,E2563+H2563,"")</f>
        <v>821</v>
      </c>
    </row>
    <row r="2564" customFormat="false" ht="15" hidden="false" customHeight="false" outlineLevel="0" collapsed="false">
      <c r="A2564" s="7" t="s">
        <v>4185</v>
      </c>
      <c r="B2564" s="7" t="s">
        <v>143</v>
      </c>
      <c r="C2564" s="8" t="s">
        <v>4254</v>
      </c>
      <c r="D2564" s="9" t="str">
        <f aca="false">A2564&amp;"|"&amp;B2564</f>
        <v>Tennessee|Madison County</v>
      </c>
      <c r="E2564" s="10" t="n">
        <v>1076</v>
      </c>
      <c r="F2564" s="10" t="n">
        <v>1368</v>
      </c>
      <c r="G2564" s="10" t="n">
        <v>120</v>
      </c>
      <c r="H2564" s="10" t="n">
        <v>16</v>
      </c>
      <c r="I2564" s="10" t="n">
        <v>917</v>
      </c>
      <c r="J2564" s="10" t="n">
        <v>58189</v>
      </c>
      <c r="K2564" s="11" t="n">
        <v>98845</v>
      </c>
      <c r="L2564" s="12" t="n">
        <f aca="false">IF(COUNT(F2564,G2564)=2,F2564+G2564,"")</f>
        <v>1488</v>
      </c>
      <c r="M2564" s="12" t="n">
        <f aca="false">IF(COUNT(E2564,H2564)=2,E2564+H2564,"")</f>
        <v>1092</v>
      </c>
    </row>
    <row r="2565" customFormat="false" ht="15" hidden="false" customHeight="false" outlineLevel="0" collapsed="false">
      <c r="A2565" s="7" t="s">
        <v>4185</v>
      </c>
      <c r="B2565" s="7" t="s">
        <v>147</v>
      </c>
      <c r="C2565" s="8" t="s">
        <v>4255</v>
      </c>
      <c r="D2565" s="9" t="str">
        <f aca="false">A2565&amp;"|"&amp;B2565</f>
        <v>Tennessee|Marion County</v>
      </c>
      <c r="E2565" s="10" t="n">
        <v>840</v>
      </c>
      <c r="F2565" s="10" t="n">
        <v>1257</v>
      </c>
      <c r="G2565" s="10" t="n">
        <v>94</v>
      </c>
      <c r="H2565" s="10" t="n">
        <v>16</v>
      </c>
      <c r="I2565" s="10" t="n">
        <v>568</v>
      </c>
      <c r="J2565" s="10" t="n">
        <v>58103</v>
      </c>
      <c r="K2565" s="11" t="n">
        <v>29010</v>
      </c>
      <c r="L2565" s="12" t="n">
        <f aca="false">IF(COUNT(F2565,G2565)=2,F2565+G2565,"")</f>
        <v>1351</v>
      </c>
      <c r="M2565" s="12" t="n">
        <f aca="false">IF(COUNT(E2565,H2565)=2,E2565+H2565,"")</f>
        <v>856</v>
      </c>
    </row>
    <row r="2566" customFormat="false" ht="15" hidden="false" customHeight="false" outlineLevel="0" collapsed="false">
      <c r="A2566" s="7" t="s">
        <v>4185</v>
      </c>
      <c r="B2566" s="7" t="s">
        <v>149</v>
      </c>
      <c r="C2566" s="8" t="s">
        <v>4256</v>
      </c>
      <c r="D2566" s="9" t="str">
        <f aca="false">A2566&amp;"|"&amp;B2566</f>
        <v>Tennessee|Marshall County</v>
      </c>
      <c r="E2566" s="10" t="n">
        <v>924</v>
      </c>
      <c r="F2566" s="10" t="n">
        <v>1369</v>
      </c>
      <c r="G2566" s="10" t="n">
        <v>103</v>
      </c>
      <c r="H2566" s="10" t="n">
        <v>16</v>
      </c>
      <c r="I2566" s="10" t="n">
        <v>568</v>
      </c>
      <c r="J2566" s="10" t="n">
        <v>70829</v>
      </c>
      <c r="K2566" s="11" t="n">
        <v>35276</v>
      </c>
      <c r="L2566" s="12" t="n">
        <f aca="false">IF(COUNT(F2566,G2566)=2,F2566+G2566,"")</f>
        <v>1472</v>
      </c>
      <c r="M2566" s="12" t="n">
        <f aca="false">IF(COUNT(E2566,H2566)=2,E2566+H2566,"")</f>
        <v>940</v>
      </c>
    </row>
    <row r="2567" customFormat="false" ht="15" hidden="false" customHeight="false" outlineLevel="0" collapsed="false">
      <c r="A2567" s="7" t="s">
        <v>4185</v>
      </c>
      <c r="B2567" s="7" t="s">
        <v>4257</v>
      </c>
      <c r="C2567" s="8" t="s">
        <v>4258</v>
      </c>
      <c r="D2567" s="9" t="str">
        <f aca="false">A2567&amp;"|"&amp;B2567</f>
        <v>Tennessee|Maury County</v>
      </c>
      <c r="E2567" s="10" t="n">
        <v>1206</v>
      </c>
      <c r="F2567" s="10" t="n">
        <v>1582</v>
      </c>
      <c r="G2567" s="10" t="n">
        <v>135</v>
      </c>
      <c r="H2567" s="10" t="n">
        <v>16</v>
      </c>
      <c r="I2567" s="10" t="n">
        <v>917</v>
      </c>
      <c r="J2567" s="10" t="n">
        <v>74162</v>
      </c>
      <c r="K2567" s="11" t="n">
        <v>104855</v>
      </c>
      <c r="L2567" s="12" t="n">
        <f aca="false">IF(COUNT(F2567,G2567)=2,F2567+G2567,"")</f>
        <v>1717</v>
      </c>
      <c r="M2567" s="12" t="n">
        <f aca="false">IF(COUNT(E2567,H2567)=2,E2567+H2567,"")</f>
        <v>1222</v>
      </c>
    </row>
    <row r="2568" customFormat="false" ht="15" hidden="false" customHeight="false" outlineLevel="0" collapsed="false">
      <c r="A2568" s="7" t="s">
        <v>4185</v>
      </c>
      <c r="B2568" s="7" t="s">
        <v>4259</v>
      </c>
      <c r="C2568" s="8" t="s">
        <v>4260</v>
      </c>
      <c r="D2568" s="9" t="str">
        <f aca="false">A2568&amp;"|"&amp;B2568</f>
        <v>Tennessee|McMinn County</v>
      </c>
      <c r="E2568" s="10" t="n">
        <v>792</v>
      </c>
      <c r="F2568" s="10" t="n">
        <v>1205</v>
      </c>
      <c r="G2568" s="10" t="n">
        <v>88</v>
      </c>
      <c r="H2568" s="10" t="n">
        <v>16</v>
      </c>
      <c r="I2568" s="10" t="n">
        <v>568</v>
      </c>
      <c r="J2568" s="10" t="n">
        <v>59674</v>
      </c>
      <c r="K2568" s="11" t="n">
        <v>54135</v>
      </c>
      <c r="L2568" s="12" t="n">
        <f aca="false">IF(COUNT(F2568,G2568)=2,F2568+G2568,"")</f>
        <v>1293</v>
      </c>
      <c r="M2568" s="12" t="n">
        <f aca="false">IF(COUNT(E2568,H2568)=2,E2568+H2568,"")</f>
        <v>808</v>
      </c>
    </row>
    <row r="2569" customFormat="false" ht="15" hidden="false" customHeight="false" outlineLevel="0" collapsed="false">
      <c r="A2569" s="7" t="s">
        <v>4185</v>
      </c>
      <c r="B2569" s="7" t="s">
        <v>4261</v>
      </c>
      <c r="C2569" s="8" t="s">
        <v>4262</v>
      </c>
      <c r="D2569" s="9" t="str">
        <f aca="false">A2569&amp;"|"&amp;B2569</f>
        <v>Tennessee|McNairy County</v>
      </c>
      <c r="E2569" s="10" t="n">
        <v>706</v>
      </c>
      <c r="F2569" s="10" t="n">
        <v>1147</v>
      </c>
      <c r="G2569" s="10" t="n">
        <v>87</v>
      </c>
      <c r="H2569" s="10" t="n">
        <v>16</v>
      </c>
      <c r="I2569" s="10" t="n">
        <v>568</v>
      </c>
      <c r="J2569" s="10" t="n">
        <v>50714</v>
      </c>
      <c r="K2569" s="11" t="n">
        <v>25933</v>
      </c>
      <c r="L2569" s="12" t="n">
        <f aca="false">IF(COUNT(F2569,G2569)=2,F2569+G2569,"")</f>
        <v>1234</v>
      </c>
      <c r="M2569" s="12" t="n">
        <f aca="false">IF(COUNT(E2569,H2569)=2,E2569+H2569,"")</f>
        <v>722</v>
      </c>
    </row>
    <row r="2570" customFormat="false" ht="15" hidden="false" customHeight="false" outlineLevel="0" collapsed="false">
      <c r="A2570" s="7" t="s">
        <v>4185</v>
      </c>
      <c r="B2570" s="7" t="s">
        <v>3516</v>
      </c>
      <c r="C2570" s="8" t="s">
        <v>4263</v>
      </c>
      <c r="D2570" s="9" t="str">
        <f aca="false">A2570&amp;"|"&amp;B2570</f>
        <v>Tennessee|Meigs County</v>
      </c>
      <c r="E2570" s="10" t="n">
        <v>845</v>
      </c>
      <c r="F2570" s="10" t="n">
        <v>1332</v>
      </c>
      <c r="G2570" s="10" t="n">
        <v>94</v>
      </c>
      <c r="H2570" s="10" t="n">
        <v>16</v>
      </c>
      <c r="I2570" s="10" t="n">
        <v>568</v>
      </c>
      <c r="J2570" s="10" t="n">
        <v>58395</v>
      </c>
      <c r="K2570" s="11" t="n">
        <v>13076</v>
      </c>
      <c r="L2570" s="12" t="n">
        <f aca="false">IF(COUNT(F2570,G2570)=2,F2570+G2570,"")</f>
        <v>1426</v>
      </c>
      <c r="M2570" s="12" t="n">
        <f aca="false">IF(COUNT(E2570,H2570)=2,E2570+H2570,"")</f>
        <v>861</v>
      </c>
    </row>
    <row r="2571" customFormat="false" ht="15" hidden="false" customHeight="false" outlineLevel="0" collapsed="false">
      <c r="A2571" s="7" t="s">
        <v>4185</v>
      </c>
      <c r="B2571" s="7" t="s">
        <v>153</v>
      </c>
      <c r="C2571" s="8" t="s">
        <v>4264</v>
      </c>
      <c r="D2571" s="9" t="str">
        <f aca="false">A2571&amp;"|"&amp;B2571</f>
        <v>Tennessee|Monroe County</v>
      </c>
      <c r="E2571" s="10" t="n">
        <v>699</v>
      </c>
      <c r="F2571" s="10" t="n">
        <v>1239</v>
      </c>
      <c r="G2571" s="10" t="n">
        <v>87</v>
      </c>
      <c r="H2571" s="10" t="n">
        <v>16</v>
      </c>
      <c r="I2571" s="10" t="n">
        <v>568</v>
      </c>
      <c r="J2571" s="10" t="n">
        <v>56648</v>
      </c>
      <c r="K2571" s="11" t="n">
        <v>47054</v>
      </c>
      <c r="L2571" s="12" t="n">
        <f aca="false">IF(COUNT(F2571,G2571)=2,F2571+G2571,"")</f>
        <v>1326</v>
      </c>
      <c r="M2571" s="12" t="n">
        <f aca="false">IF(COUNT(E2571,H2571)=2,E2571+H2571,"")</f>
        <v>715</v>
      </c>
    </row>
    <row r="2572" customFormat="false" ht="15" hidden="false" customHeight="false" outlineLevel="0" collapsed="false">
      <c r="A2572" s="7" t="s">
        <v>4185</v>
      </c>
      <c r="B2572" s="7" t="s">
        <v>155</v>
      </c>
      <c r="C2572" s="8" t="s">
        <v>4265</v>
      </c>
      <c r="D2572" s="9" t="str">
        <f aca="false">A2572&amp;"|"&amp;B2572</f>
        <v>Tennessee|Montgomery County</v>
      </c>
      <c r="E2572" s="10" t="n">
        <v>1219</v>
      </c>
      <c r="F2572" s="10" t="n">
        <v>1543</v>
      </c>
      <c r="G2572" s="10" t="n">
        <v>136</v>
      </c>
      <c r="H2572" s="10" t="n">
        <v>16</v>
      </c>
      <c r="I2572" s="10" t="n">
        <v>917</v>
      </c>
      <c r="J2572" s="10" t="n">
        <v>72365</v>
      </c>
      <c r="K2572" s="11" t="n">
        <v>227957</v>
      </c>
      <c r="L2572" s="12" t="n">
        <f aca="false">IF(COUNT(F2572,G2572)=2,F2572+G2572,"")</f>
        <v>1679</v>
      </c>
      <c r="M2572" s="12" t="n">
        <f aca="false">IF(COUNT(E2572,H2572)=2,E2572+H2572,"")</f>
        <v>1235</v>
      </c>
    </row>
    <row r="2573" customFormat="false" ht="15" hidden="false" customHeight="false" outlineLevel="0" collapsed="false">
      <c r="A2573" s="7" t="s">
        <v>4185</v>
      </c>
      <c r="B2573" s="7" t="s">
        <v>3294</v>
      </c>
      <c r="C2573" s="8" t="s">
        <v>4266</v>
      </c>
      <c r="D2573" s="9" t="str">
        <f aca="false">A2573&amp;"|"&amp;B2573</f>
        <v>Tennessee|Moore County</v>
      </c>
      <c r="E2573" s="10" t="n">
        <v>746</v>
      </c>
      <c r="F2573" s="10" t="n">
        <v>1482</v>
      </c>
      <c r="G2573" s="10" t="n">
        <v>87</v>
      </c>
      <c r="H2573" s="10" t="n">
        <v>16</v>
      </c>
      <c r="I2573" s="10" t="n">
        <v>568</v>
      </c>
      <c r="J2573" s="10" t="n">
        <v>66687</v>
      </c>
      <c r="K2573" s="11" t="n">
        <v>6611</v>
      </c>
      <c r="L2573" s="12" t="n">
        <f aca="false">IF(COUNT(F2573,G2573)=2,F2573+G2573,"")</f>
        <v>1569</v>
      </c>
      <c r="M2573" s="12" t="n">
        <f aca="false">IF(COUNT(E2573,H2573)=2,E2573+H2573,"")</f>
        <v>762</v>
      </c>
    </row>
    <row r="2574" customFormat="false" ht="15" hidden="false" customHeight="false" outlineLevel="0" collapsed="false">
      <c r="A2574" s="7" t="s">
        <v>4185</v>
      </c>
      <c r="B2574" s="7" t="s">
        <v>157</v>
      </c>
      <c r="C2574" s="8" t="s">
        <v>4267</v>
      </c>
      <c r="D2574" s="9" t="str">
        <f aca="false">A2574&amp;"|"&amp;B2574</f>
        <v>Tennessee|Morgan County</v>
      </c>
      <c r="E2574" s="10" t="n">
        <v>742</v>
      </c>
      <c r="F2574" s="10" t="n">
        <v>1176</v>
      </c>
      <c r="G2574" s="10" t="n">
        <v>87</v>
      </c>
      <c r="H2574" s="10" t="n">
        <v>16</v>
      </c>
      <c r="I2574" s="10" t="n">
        <v>568</v>
      </c>
      <c r="J2574" s="10" t="n">
        <v>57408</v>
      </c>
      <c r="K2574" s="11" t="n">
        <v>21193</v>
      </c>
      <c r="L2574" s="12" t="n">
        <f aca="false">IF(COUNT(F2574,G2574)=2,F2574+G2574,"")</f>
        <v>1263</v>
      </c>
      <c r="M2574" s="12" t="n">
        <f aca="false">IF(COUNT(E2574,H2574)=2,E2574+H2574,"")</f>
        <v>758</v>
      </c>
    </row>
    <row r="2575" customFormat="false" ht="15" hidden="false" customHeight="false" outlineLevel="0" collapsed="false">
      <c r="A2575" s="7" t="s">
        <v>4185</v>
      </c>
      <c r="B2575" s="7" t="s">
        <v>4268</v>
      </c>
      <c r="C2575" s="8" t="s">
        <v>4269</v>
      </c>
      <c r="D2575" s="9" t="str">
        <f aca="false">A2575&amp;"|"&amp;B2575</f>
        <v>Tennessee|Obion County</v>
      </c>
      <c r="E2575" s="10" t="n">
        <v>770</v>
      </c>
      <c r="F2575" s="10" t="n">
        <v>1035</v>
      </c>
      <c r="G2575" s="10" t="n">
        <v>87</v>
      </c>
      <c r="H2575" s="10" t="n">
        <v>16</v>
      </c>
      <c r="I2575" s="10" t="n">
        <v>568</v>
      </c>
      <c r="J2575" s="10" t="n">
        <v>53102</v>
      </c>
      <c r="K2575" s="11" t="n">
        <v>30570</v>
      </c>
      <c r="L2575" s="12" t="n">
        <f aca="false">IF(COUNT(F2575,G2575)=2,F2575+G2575,"")</f>
        <v>1122</v>
      </c>
      <c r="M2575" s="12" t="n">
        <f aca="false">IF(COUNT(E2575,H2575)=2,E2575+H2575,"")</f>
        <v>786</v>
      </c>
    </row>
    <row r="2576" customFormat="false" ht="15" hidden="false" customHeight="false" outlineLevel="0" collapsed="false">
      <c r="A2576" s="7" t="s">
        <v>4185</v>
      </c>
      <c r="B2576" s="7" t="s">
        <v>4270</v>
      </c>
      <c r="C2576" s="8" t="s">
        <v>4271</v>
      </c>
      <c r="D2576" s="9" t="str">
        <f aca="false">A2576&amp;"|"&amp;B2576</f>
        <v>Tennessee|Overton County</v>
      </c>
      <c r="E2576" s="10" t="n">
        <v>833</v>
      </c>
      <c r="F2576" s="10" t="n">
        <v>1123</v>
      </c>
      <c r="G2576" s="10" t="n">
        <v>93</v>
      </c>
      <c r="H2576" s="10" t="n">
        <v>16</v>
      </c>
      <c r="I2576" s="10" t="n">
        <v>568</v>
      </c>
      <c r="J2576" s="10" t="n">
        <v>46159</v>
      </c>
      <c r="K2576" s="11" t="n">
        <v>22807</v>
      </c>
      <c r="L2576" s="12" t="n">
        <f aca="false">IF(COUNT(F2576,G2576)=2,F2576+G2576,"")</f>
        <v>1216</v>
      </c>
      <c r="M2576" s="12" t="n">
        <f aca="false">IF(COUNT(E2576,H2576)=2,E2576+H2576,"")</f>
        <v>849</v>
      </c>
    </row>
    <row r="2577" customFormat="false" ht="15" hidden="false" customHeight="false" outlineLevel="0" collapsed="false">
      <c r="A2577" s="7" t="s">
        <v>4185</v>
      </c>
      <c r="B2577" s="7" t="s">
        <v>159</v>
      </c>
      <c r="C2577" s="8" t="s">
        <v>4272</v>
      </c>
      <c r="D2577" s="9" t="str">
        <f aca="false">A2577&amp;"|"&amp;B2577</f>
        <v>Tennessee|Perry County</v>
      </c>
      <c r="E2577" s="10" t="n">
        <v>747</v>
      </c>
      <c r="F2577" s="10" t="n">
        <v>1112</v>
      </c>
      <c r="G2577" s="10" t="n">
        <v>87</v>
      </c>
      <c r="H2577" s="10" t="n">
        <v>16</v>
      </c>
      <c r="I2577" s="10" t="n">
        <v>568</v>
      </c>
      <c r="J2577" s="10" t="n">
        <v>50489</v>
      </c>
      <c r="K2577" s="11" t="n">
        <v>8561</v>
      </c>
      <c r="L2577" s="12" t="n">
        <f aca="false">IF(COUNT(F2577,G2577)=2,F2577+G2577,"")</f>
        <v>1199</v>
      </c>
      <c r="M2577" s="12" t="n">
        <f aca="false">IF(COUNT(E2577,H2577)=2,E2577+H2577,"")</f>
        <v>763</v>
      </c>
    </row>
    <row r="2578" customFormat="false" ht="15" hidden="false" customHeight="false" outlineLevel="0" collapsed="false">
      <c r="A2578" s="7" t="s">
        <v>4185</v>
      </c>
      <c r="B2578" s="7" t="s">
        <v>4273</v>
      </c>
      <c r="C2578" s="8" t="s">
        <v>4274</v>
      </c>
      <c r="D2578" s="9" t="str">
        <f aca="false">A2578&amp;"|"&amp;B2578</f>
        <v>Tennessee|Pickett County</v>
      </c>
      <c r="E2578" s="10" t="n">
        <v>755</v>
      </c>
      <c r="F2578" s="10" t="n">
        <v>1122</v>
      </c>
      <c r="G2578" s="10" t="n">
        <v>87</v>
      </c>
      <c r="H2578" s="10" t="n">
        <v>16</v>
      </c>
      <c r="I2578" s="10" t="n">
        <v>568</v>
      </c>
      <c r="J2578" s="10" t="n">
        <v>44591</v>
      </c>
      <c r="K2578" s="11" t="n">
        <v>5062</v>
      </c>
      <c r="L2578" s="12" t="n">
        <f aca="false">IF(COUNT(F2578,G2578)=2,F2578+G2578,"")</f>
        <v>1209</v>
      </c>
      <c r="M2578" s="12" t="n">
        <f aca="false">IF(COUNT(E2578,H2578)=2,E2578+H2578,"")</f>
        <v>771</v>
      </c>
    </row>
    <row r="2579" customFormat="false" ht="15" hidden="false" customHeight="false" outlineLevel="0" collapsed="false">
      <c r="A2579" s="7" t="s">
        <v>4185</v>
      </c>
      <c r="B2579" s="7" t="s">
        <v>378</v>
      </c>
      <c r="C2579" s="8" t="s">
        <v>4275</v>
      </c>
      <c r="D2579" s="9" t="str">
        <f aca="false">A2579&amp;"|"&amp;B2579</f>
        <v>Tennessee|Polk County</v>
      </c>
      <c r="E2579" s="10" t="n">
        <v>668</v>
      </c>
      <c r="F2579" s="10" t="n">
        <v>1233</v>
      </c>
      <c r="G2579" s="10" t="n">
        <v>87</v>
      </c>
      <c r="H2579" s="10" t="n">
        <v>16</v>
      </c>
      <c r="I2579" s="10" t="n">
        <v>568</v>
      </c>
      <c r="J2579" s="10" t="n">
        <v>60227</v>
      </c>
      <c r="K2579" s="11" t="n">
        <v>17702</v>
      </c>
      <c r="L2579" s="12" t="n">
        <f aca="false">IF(COUNT(F2579,G2579)=2,F2579+G2579,"")</f>
        <v>1320</v>
      </c>
      <c r="M2579" s="12" t="n">
        <f aca="false">IF(COUNT(E2579,H2579)=2,E2579+H2579,"")</f>
        <v>684</v>
      </c>
    </row>
    <row r="2580" customFormat="false" ht="15" hidden="false" customHeight="false" outlineLevel="0" collapsed="false">
      <c r="A2580" s="7" t="s">
        <v>4185</v>
      </c>
      <c r="B2580" s="7" t="s">
        <v>769</v>
      </c>
      <c r="C2580" s="8" t="s">
        <v>4276</v>
      </c>
      <c r="D2580" s="9" t="str">
        <f aca="false">A2580&amp;"|"&amp;B2580</f>
        <v>Tennessee|Putnam County</v>
      </c>
      <c r="E2580" s="10" t="n">
        <v>881</v>
      </c>
      <c r="F2580" s="10" t="n">
        <v>1349</v>
      </c>
      <c r="G2580" s="10" t="n">
        <v>98</v>
      </c>
      <c r="H2580" s="10" t="n">
        <v>16</v>
      </c>
      <c r="I2580" s="10" t="n">
        <v>917</v>
      </c>
      <c r="J2580" s="10" t="n">
        <v>56537</v>
      </c>
      <c r="K2580" s="11" t="n">
        <v>81366</v>
      </c>
      <c r="L2580" s="12" t="n">
        <f aca="false">IF(COUNT(F2580,G2580)=2,F2580+G2580,"")</f>
        <v>1447</v>
      </c>
      <c r="M2580" s="12" t="n">
        <f aca="false">IF(COUNT(E2580,H2580)=2,E2580+H2580,"")</f>
        <v>897</v>
      </c>
    </row>
    <row r="2581" customFormat="false" ht="15" hidden="false" customHeight="false" outlineLevel="0" collapsed="false">
      <c r="A2581" s="7" t="s">
        <v>4185</v>
      </c>
      <c r="B2581" s="7" t="s">
        <v>4277</v>
      </c>
      <c r="C2581" s="8" t="s">
        <v>4278</v>
      </c>
      <c r="D2581" s="9" t="str">
        <f aca="false">A2581&amp;"|"&amp;B2581</f>
        <v>Tennessee|Rhea County</v>
      </c>
      <c r="E2581" s="10" t="n">
        <v>796</v>
      </c>
      <c r="F2581" s="10" t="n">
        <v>1227</v>
      </c>
      <c r="G2581" s="10" t="n">
        <v>89</v>
      </c>
      <c r="H2581" s="10" t="n">
        <v>16</v>
      </c>
      <c r="I2581" s="10" t="n">
        <v>568</v>
      </c>
      <c r="J2581" s="10" t="n">
        <v>58133</v>
      </c>
      <c r="K2581" s="11" t="n">
        <v>33299</v>
      </c>
      <c r="L2581" s="12" t="n">
        <f aca="false">IF(COUNT(F2581,G2581)=2,F2581+G2581,"")</f>
        <v>1316</v>
      </c>
      <c r="M2581" s="12" t="n">
        <f aca="false">IF(COUNT(E2581,H2581)=2,E2581+H2581,"")</f>
        <v>812</v>
      </c>
    </row>
    <row r="2582" customFormat="false" ht="15" hidden="false" customHeight="false" outlineLevel="0" collapsed="false">
      <c r="A2582" s="7" t="s">
        <v>4185</v>
      </c>
      <c r="B2582" s="7" t="s">
        <v>4279</v>
      </c>
      <c r="C2582" s="8" t="s">
        <v>4280</v>
      </c>
      <c r="D2582" s="9" t="str">
        <f aca="false">A2582&amp;"|"&amp;B2582</f>
        <v>Tennessee|Roane County</v>
      </c>
      <c r="E2582" s="10" t="n">
        <v>767</v>
      </c>
      <c r="F2582" s="10" t="n">
        <v>1380</v>
      </c>
      <c r="G2582" s="10" t="n">
        <v>87</v>
      </c>
      <c r="H2582" s="10" t="n">
        <v>16</v>
      </c>
      <c r="I2582" s="10" t="n">
        <v>568</v>
      </c>
      <c r="J2582" s="10" t="n">
        <v>66218</v>
      </c>
      <c r="K2582" s="11" t="n">
        <v>54403</v>
      </c>
      <c r="L2582" s="12" t="n">
        <f aca="false">IF(COUNT(F2582,G2582)=2,F2582+G2582,"")</f>
        <v>1467</v>
      </c>
      <c r="M2582" s="12" t="n">
        <f aca="false">IF(COUNT(E2582,H2582)=2,E2582+H2582,"")</f>
        <v>783</v>
      </c>
    </row>
    <row r="2583" customFormat="false" ht="15" hidden="false" customHeight="false" outlineLevel="0" collapsed="false">
      <c r="A2583" s="7" t="s">
        <v>4185</v>
      </c>
      <c r="B2583" s="7" t="s">
        <v>1908</v>
      </c>
      <c r="C2583" s="8" t="s">
        <v>4281</v>
      </c>
      <c r="D2583" s="9" t="str">
        <f aca="false">A2583&amp;"|"&amp;B2583</f>
        <v>Tennessee|Robertson County</v>
      </c>
      <c r="E2583" s="10" t="n">
        <v>1176</v>
      </c>
      <c r="F2583" s="10" t="n">
        <v>1605</v>
      </c>
      <c r="G2583" s="10" t="n">
        <v>131</v>
      </c>
      <c r="H2583" s="10" t="n">
        <v>16</v>
      </c>
      <c r="I2583" s="10" t="n">
        <v>917</v>
      </c>
      <c r="J2583" s="10" t="n">
        <v>78439</v>
      </c>
      <c r="K2583" s="11" t="n">
        <v>74291</v>
      </c>
      <c r="L2583" s="12" t="n">
        <f aca="false">IF(COUNT(F2583,G2583)=2,F2583+G2583,"")</f>
        <v>1736</v>
      </c>
      <c r="M2583" s="12" t="n">
        <f aca="false">IF(COUNT(E2583,H2583)=2,E2583+H2583,"")</f>
        <v>1192</v>
      </c>
    </row>
    <row r="2584" customFormat="false" ht="15" hidden="false" customHeight="false" outlineLevel="0" collapsed="false">
      <c r="A2584" s="7" t="s">
        <v>4185</v>
      </c>
      <c r="B2584" s="7" t="s">
        <v>3324</v>
      </c>
      <c r="C2584" s="8" t="s">
        <v>4282</v>
      </c>
      <c r="D2584" s="9" t="str">
        <f aca="false">A2584&amp;"|"&amp;B2584</f>
        <v>Tennessee|Rutherford County</v>
      </c>
      <c r="E2584" s="10" t="n">
        <v>1405</v>
      </c>
      <c r="F2584" s="10" t="n">
        <v>1695</v>
      </c>
      <c r="G2584" s="10" t="n">
        <v>157</v>
      </c>
      <c r="H2584" s="10" t="n">
        <v>16</v>
      </c>
      <c r="I2584" s="10" t="n">
        <v>917</v>
      </c>
      <c r="J2584" s="10" t="n">
        <v>82588</v>
      </c>
      <c r="K2584" s="11" t="n">
        <v>351591</v>
      </c>
      <c r="L2584" s="12" t="n">
        <f aca="false">IF(COUNT(F2584,G2584)=2,F2584+G2584,"")</f>
        <v>1852</v>
      </c>
      <c r="M2584" s="12" t="n">
        <f aca="false">IF(COUNT(E2584,H2584)=2,E2584+H2584,"")</f>
        <v>1421</v>
      </c>
    </row>
    <row r="2585" customFormat="false" ht="15" hidden="false" customHeight="false" outlineLevel="0" collapsed="false">
      <c r="A2585" s="7" t="s">
        <v>4185</v>
      </c>
      <c r="B2585" s="7" t="s">
        <v>389</v>
      </c>
      <c r="C2585" s="8" t="s">
        <v>4283</v>
      </c>
      <c r="D2585" s="9" t="str">
        <f aca="false">A2585&amp;"|"&amp;B2585</f>
        <v>Tennessee|Scott County</v>
      </c>
      <c r="E2585" s="10" t="n">
        <v>691</v>
      </c>
      <c r="F2585" s="10" t="n">
        <v>1063</v>
      </c>
      <c r="G2585" s="10" t="n">
        <v>87</v>
      </c>
      <c r="H2585" s="10" t="n">
        <v>16</v>
      </c>
      <c r="I2585" s="10" t="n">
        <v>568</v>
      </c>
      <c r="J2585" s="10" t="n">
        <v>42679</v>
      </c>
      <c r="K2585" s="11" t="n">
        <v>21969</v>
      </c>
      <c r="L2585" s="12" t="n">
        <f aca="false">IF(COUNT(F2585,G2585)=2,F2585+G2585,"")</f>
        <v>1150</v>
      </c>
      <c r="M2585" s="12" t="n">
        <f aca="false">IF(COUNT(E2585,H2585)=2,E2585+H2585,"")</f>
        <v>707</v>
      </c>
    </row>
    <row r="2586" customFormat="false" ht="15" hidden="false" customHeight="false" outlineLevel="0" collapsed="false">
      <c r="A2586" s="7" t="s">
        <v>4185</v>
      </c>
      <c r="B2586" s="7" t="s">
        <v>4284</v>
      </c>
      <c r="C2586" s="8" t="s">
        <v>4285</v>
      </c>
      <c r="D2586" s="9" t="str">
        <f aca="false">A2586&amp;"|"&amp;B2586</f>
        <v>Tennessee|Sequatchie County</v>
      </c>
      <c r="E2586" s="10" t="n">
        <v>842</v>
      </c>
      <c r="F2586" s="10" t="n">
        <v>1321</v>
      </c>
      <c r="G2586" s="10" t="n">
        <v>94</v>
      </c>
      <c r="H2586" s="10" t="n">
        <v>16</v>
      </c>
      <c r="I2586" s="10" t="n">
        <v>568</v>
      </c>
      <c r="J2586" s="10" t="n">
        <v>52260</v>
      </c>
      <c r="K2586" s="11" t="n">
        <v>16409</v>
      </c>
      <c r="L2586" s="12" t="n">
        <f aca="false">IF(COUNT(F2586,G2586)=2,F2586+G2586,"")</f>
        <v>1415</v>
      </c>
      <c r="M2586" s="12" t="n">
        <f aca="false">IF(COUNT(E2586,H2586)=2,E2586+H2586,"")</f>
        <v>858</v>
      </c>
    </row>
    <row r="2587" customFormat="false" ht="15" hidden="false" customHeight="false" outlineLevel="0" collapsed="false">
      <c r="A2587" s="7" t="s">
        <v>4185</v>
      </c>
      <c r="B2587" s="7" t="s">
        <v>395</v>
      </c>
      <c r="C2587" s="8" t="s">
        <v>4286</v>
      </c>
      <c r="D2587" s="9" t="str">
        <f aca="false">A2587&amp;"|"&amp;B2587</f>
        <v>Tennessee|Sevier County</v>
      </c>
      <c r="E2587" s="10" t="n">
        <v>1013</v>
      </c>
      <c r="F2587" s="10" t="n">
        <v>1362</v>
      </c>
      <c r="G2587" s="10" t="n">
        <v>113</v>
      </c>
      <c r="H2587" s="10" t="n">
        <v>16</v>
      </c>
      <c r="I2587" s="10" t="n">
        <v>917</v>
      </c>
      <c r="J2587" s="10" t="n">
        <v>63829</v>
      </c>
      <c r="K2587" s="11" t="n">
        <v>98802</v>
      </c>
      <c r="L2587" s="12" t="n">
        <f aca="false">IF(COUNT(F2587,G2587)=2,F2587+G2587,"")</f>
        <v>1475</v>
      </c>
      <c r="M2587" s="12" t="n">
        <f aca="false">IF(COUNT(E2587,H2587)=2,E2587+H2587,"")</f>
        <v>1029</v>
      </c>
    </row>
    <row r="2588" customFormat="false" ht="15" hidden="false" customHeight="false" outlineLevel="0" collapsed="false">
      <c r="A2588" s="7" t="s">
        <v>4185</v>
      </c>
      <c r="B2588" s="7" t="s">
        <v>169</v>
      </c>
      <c r="C2588" s="8" t="s">
        <v>4287</v>
      </c>
      <c r="D2588" s="9" t="str">
        <f aca="false">A2588&amp;"|"&amp;B2588</f>
        <v>Tennessee|Shelby County</v>
      </c>
      <c r="E2588" s="10" t="n">
        <v>1170</v>
      </c>
      <c r="F2588" s="10" t="n">
        <v>1642</v>
      </c>
      <c r="G2588" s="10" t="n">
        <v>131</v>
      </c>
      <c r="H2588" s="10" t="n">
        <v>16</v>
      </c>
      <c r="I2588" s="10" t="n">
        <v>917</v>
      </c>
      <c r="J2588" s="10" t="n">
        <v>62337</v>
      </c>
      <c r="K2588" s="11" t="n">
        <v>922195</v>
      </c>
      <c r="L2588" s="12" t="n">
        <f aca="false">IF(COUNT(F2588,G2588)=2,F2588+G2588,"")</f>
        <v>1773</v>
      </c>
      <c r="M2588" s="12" t="n">
        <f aca="false">IF(COUNT(E2588,H2588)=2,E2588+H2588,"")</f>
        <v>1186</v>
      </c>
    </row>
    <row r="2589" customFormat="false" ht="15" hidden="false" customHeight="false" outlineLevel="0" collapsed="false">
      <c r="A2589" s="7" t="s">
        <v>4185</v>
      </c>
      <c r="B2589" s="7" t="s">
        <v>1734</v>
      </c>
      <c r="C2589" s="8" t="s">
        <v>4288</v>
      </c>
      <c r="D2589" s="9" t="str">
        <f aca="false">A2589&amp;"|"&amp;B2589</f>
        <v>Tennessee|Smith County</v>
      </c>
      <c r="E2589" s="10" t="n">
        <v>877</v>
      </c>
      <c r="F2589" s="10" t="n">
        <v>1379</v>
      </c>
      <c r="G2589" s="10" t="n">
        <v>98</v>
      </c>
      <c r="H2589" s="10" t="n">
        <v>16</v>
      </c>
      <c r="I2589" s="10" t="n">
        <v>568</v>
      </c>
      <c r="J2589" s="10" t="n">
        <v>62799</v>
      </c>
      <c r="K2589" s="11" t="n">
        <v>20196</v>
      </c>
      <c r="L2589" s="12" t="n">
        <f aca="false">IF(COUNT(F2589,G2589)=2,F2589+G2589,"")</f>
        <v>1477</v>
      </c>
      <c r="M2589" s="12" t="n">
        <f aca="false">IF(COUNT(E2589,H2589)=2,E2589+H2589,"")</f>
        <v>893</v>
      </c>
    </row>
    <row r="2590" customFormat="false" ht="15" hidden="false" customHeight="false" outlineLevel="0" collapsed="false">
      <c r="A2590" s="7" t="s">
        <v>4185</v>
      </c>
      <c r="B2590" s="7" t="s">
        <v>1006</v>
      </c>
      <c r="C2590" s="8" t="s">
        <v>4289</v>
      </c>
      <c r="D2590" s="9" t="str">
        <f aca="false">A2590&amp;"|"&amp;B2590</f>
        <v>Tennessee|Stewart County</v>
      </c>
      <c r="E2590" s="10" t="n">
        <v>837</v>
      </c>
      <c r="F2590" s="10" t="n">
        <v>1282</v>
      </c>
      <c r="G2590" s="10" t="n">
        <v>94</v>
      </c>
      <c r="H2590" s="10" t="n">
        <v>16</v>
      </c>
      <c r="I2590" s="10" t="n">
        <v>568</v>
      </c>
      <c r="J2590" s="10" t="n">
        <v>62052</v>
      </c>
      <c r="K2590" s="11" t="n">
        <v>13859</v>
      </c>
      <c r="L2590" s="12" t="n">
        <f aca="false">IF(COUNT(F2590,G2590)=2,F2590+G2590,"")</f>
        <v>1376</v>
      </c>
      <c r="M2590" s="12" t="n">
        <f aca="false">IF(COUNT(E2590,H2590)=2,E2590+H2590,"")</f>
        <v>853</v>
      </c>
    </row>
    <row r="2591" customFormat="false" ht="15" hidden="false" customHeight="false" outlineLevel="0" collapsed="false">
      <c r="A2591" s="7" t="s">
        <v>4185</v>
      </c>
      <c r="B2591" s="7" t="s">
        <v>1416</v>
      </c>
      <c r="C2591" s="8" t="s">
        <v>4290</v>
      </c>
      <c r="D2591" s="9" t="str">
        <f aca="false">A2591&amp;"|"&amp;B2591</f>
        <v>Tennessee|Sullivan County</v>
      </c>
      <c r="E2591" s="10" t="n">
        <v>850</v>
      </c>
      <c r="F2591" s="10" t="n">
        <v>1232</v>
      </c>
      <c r="G2591" s="10" t="n">
        <v>95</v>
      </c>
      <c r="H2591" s="10" t="n">
        <v>16</v>
      </c>
      <c r="I2591" s="10" t="n">
        <v>917</v>
      </c>
      <c r="J2591" s="10" t="n">
        <v>56802</v>
      </c>
      <c r="K2591" s="11" t="n">
        <v>159693</v>
      </c>
      <c r="L2591" s="12" t="n">
        <f aca="false">IF(COUNT(F2591,G2591)=2,F2591+G2591,"")</f>
        <v>1327</v>
      </c>
      <c r="M2591" s="12" t="n">
        <f aca="false">IF(COUNT(E2591,H2591)=2,E2591+H2591,"")</f>
        <v>866</v>
      </c>
    </row>
    <row r="2592" customFormat="false" ht="15" hidden="false" customHeight="false" outlineLevel="0" collapsed="false">
      <c r="A2592" s="7" t="s">
        <v>4185</v>
      </c>
      <c r="B2592" s="7" t="s">
        <v>1742</v>
      </c>
      <c r="C2592" s="8" t="s">
        <v>4291</v>
      </c>
      <c r="D2592" s="9" t="str">
        <f aca="false">A2592&amp;"|"&amp;B2592</f>
        <v>Tennessee|Sumner County</v>
      </c>
      <c r="E2592" s="10" t="n">
        <v>1339</v>
      </c>
      <c r="F2592" s="10" t="n">
        <v>1747</v>
      </c>
      <c r="G2592" s="10" t="n">
        <v>150</v>
      </c>
      <c r="H2592" s="10" t="n">
        <v>16</v>
      </c>
      <c r="I2592" s="10" t="n">
        <v>917</v>
      </c>
      <c r="J2592" s="10" t="n">
        <v>86005</v>
      </c>
      <c r="K2592" s="11" t="n">
        <v>200553</v>
      </c>
      <c r="L2592" s="12" t="n">
        <f aca="false">IF(COUNT(F2592,G2592)=2,F2592+G2592,"")</f>
        <v>1897</v>
      </c>
      <c r="M2592" s="12" t="n">
        <f aca="false">IF(COUNT(E2592,H2592)=2,E2592+H2592,"")</f>
        <v>1355</v>
      </c>
    </row>
    <row r="2593" customFormat="false" ht="15" hidden="false" customHeight="false" outlineLevel="0" collapsed="false">
      <c r="A2593" s="7" t="s">
        <v>4185</v>
      </c>
      <c r="B2593" s="7" t="s">
        <v>1422</v>
      </c>
      <c r="C2593" s="8" t="s">
        <v>4292</v>
      </c>
      <c r="D2593" s="9" t="str">
        <f aca="false">A2593&amp;"|"&amp;B2593</f>
        <v>Tennessee|Tipton County</v>
      </c>
      <c r="E2593" s="10" t="n">
        <v>1007</v>
      </c>
      <c r="F2593" s="10" t="n">
        <v>1457</v>
      </c>
      <c r="G2593" s="10" t="n">
        <v>112</v>
      </c>
      <c r="H2593" s="10" t="n">
        <v>16</v>
      </c>
      <c r="I2593" s="10" t="n">
        <v>568</v>
      </c>
      <c r="J2593" s="10" t="n">
        <v>71736</v>
      </c>
      <c r="K2593" s="11" t="n">
        <v>61339</v>
      </c>
      <c r="L2593" s="12" t="n">
        <f aca="false">IF(COUNT(F2593,G2593)=2,F2593+G2593,"")</f>
        <v>1569</v>
      </c>
      <c r="M2593" s="12" t="n">
        <f aca="false">IF(COUNT(E2593,H2593)=2,E2593+H2593,"")</f>
        <v>1023</v>
      </c>
    </row>
    <row r="2594" customFormat="false" ht="15" hidden="false" customHeight="false" outlineLevel="0" collapsed="false">
      <c r="A2594" s="7" t="s">
        <v>4185</v>
      </c>
      <c r="B2594" s="7" t="s">
        <v>4293</v>
      </c>
      <c r="C2594" s="8" t="s">
        <v>4294</v>
      </c>
      <c r="D2594" s="9" t="str">
        <f aca="false">A2594&amp;"|"&amp;B2594</f>
        <v>Tennessee|Trousdale County</v>
      </c>
      <c r="E2594" s="10" t="n">
        <v>805</v>
      </c>
      <c r="F2594" s="10" t="n">
        <v>1370</v>
      </c>
      <c r="G2594" s="10" t="n">
        <v>90</v>
      </c>
      <c r="H2594" s="10" t="n">
        <v>16</v>
      </c>
      <c r="I2594" s="10" t="n">
        <v>568</v>
      </c>
      <c r="J2594" s="10" t="n">
        <v>63190</v>
      </c>
      <c r="K2594" s="11" t="n">
        <v>11805</v>
      </c>
      <c r="L2594" s="12" t="n">
        <f aca="false">IF(COUNT(F2594,G2594)=2,F2594+G2594,"")</f>
        <v>1460</v>
      </c>
      <c r="M2594" s="12" t="n">
        <f aca="false">IF(COUNT(E2594,H2594)=2,E2594+H2594,"")</f>
        <v>821</v>
      </c>
    </row>
    <row r="2595" customFormat="false" ht="15" hidden="false" customHeight="false" outlineLevel="0" collapsed="false">
      <c r="A2595" s="7" t="s">
        <v>4185</v>
      </c>
      <c r="B2595" s="7" t="s">
        <v>4295</v>
      </c>
      <c r="C2595" s="8" t="s">
        <v>4296</v>
      </c>
      <c r="D2595" s="9" t="str">
        <f aca="false">A2595&amp;"|"&amp;B2595</f>
        <v>Tennessee|Unicoi County</v>
      </c>
      <c r="E2595" s="10" t="n">
        <v>665</v>
      </c>
      <c r="F2595" s="10" t="n">
        <v>1114</v>
      </c>
      <c r="G2595" s="10" t="n">
        <v>87</v>
      </c>
      <c r="H2595" s="10" t="n">
        <v>16</v>
      </c>
      <c r="I2595" s="10" t="n">
        <v>568</v>
      </c>
      <c r="J2595" s="10" t="n">
        <v>50381</v>
      </c>
      <c r="K2595" s="11" t="n">
        <v>17779</v>
      </c>
      <c r="L2595" s="12" t="n">
        <f aca="false">IF(COUNT(F2595,G2595)=2,F2595+G2595,"")</f>
        <v>1201</v>
      </c>
      <c r="M2595" s="12" t="n">
        <f aca="false">IF(COUNT(E2595,H2595)=2,E2595+H2595,"")</f>
        <v>681</v>
      </c>
    </row>
    <row r="2596" customFormat="false" ht="15" hidden="false" customHeight="false" outlineLevel="0" collapsed="false">
      <c r="A2596" s="7" t="s">
        <v>4185</v>
      </c>
      <c r="B2596" s="7" t="s">
        <v>403</v>
      </c>
      <c r="C2596" s="8" t="s">
        <v>4297</v>
      </c>
      <c r="D2596" s="9" t="str">
        <f aca="false">A2596&amp;"|"&amp;B2596</f>
        <v>Tennessee|Union County</v>
      </c>
      <c r="E2596" s="10" t="n">
        <v>849</v>
      </c>
      <c r="F2596" s="10" t="n">
        <v>1169</v>
      </c>
      <c r="G2596" s="10" t="n">
        <v>95</v>
      </c>
      <c r="H2596" s="10" t="n">
        <v>16</v>
      </c>
      <c r="I2596" s="10" t="n">
        <v>568</v>
      </c>
      <c r="J2596" s="10" t="n">
        <v>61858</v>
      </c>
      <c r="K2596" s="11" t="n">
        <v>20141</v>
      </c>
      <c r="L2596" s="12" t="n">
        <f aca="false">IF(COUNT(F2596,G2596)=2,F2596+G2596,"")</f>
        <v>1264</v>
      </c>
      <c r="M2596" s="12" t="n">
        <f aca="false">IF(COUNT(E2596,H2596)=2,E2596+H2596,"")</f>
        <v>865</v>
      </c>
    </row>
    <row r="2597" customFormat="false" ht="15" hidden="false" customHeight="false" outlineLevel="0" collapsed="false">
      <c r="A2597" s="7" t="s">
        <v>4185</v>
      </c>
      <c r="B2597" s="7" t="s">
        <v>405</v>
      </c>
      <c r="C2597" s="8" t="s">
        <v>4298</v>
      </c>
      <c r="D2597" s="9" t="str">
        <f aca="false">A2597&amp;"|"&amp;B2597</f>
        <v>Tennessee|Van Buren County</v>
      </c>
      <c r="E2597" s="10" t="n">
        <v>705</v>
      </c>
      <c r="F2597" s="10" t="n">
        <v>975</v>
      </c>
      <c r="G2597" s="10" t="n">
        <v>87</v>
      </c>
      <c r="H2597" s="10" t="n">
        <v>16</v>
      </c>
      <c r="I2597" s="10" t="n">
        <v>568</v>
      </c>
      <c r="J2597" s="10" t="n">
        <v>60281</v>
      </c>
      <c r="K2597" s="11" t="n">
        <v>6293</v>
      </c>
      <c r="L2597" s="12" t="n">
        <f aca="false">IF(COUNT(F2597,G2597)=2,F2597+G2597,"")</f>
        <v>1062</v>
      </c>
      <c r="M2597" s="12" t="n">
        <f aca="false">IF(COUNT(E2597,H2597)=2,E2597+H2597,"")</f>
        <v>721</v>
      </c>
    </row>
    <row r="2598" customFormat="false" ht="15" hidden="false" customHeight="false" outlineLevel="0" collapsed="false">
      <c r="A2598" s="7" t="s">
        <v>4185</v>
      </c>
      <c r="B2598" s="7" t="s">
        <v>1043</v>
      </c>
      <c r="C2598" s="8" t="s">
        <v>4299</v>
      </c>
      <c r="D2598" s="9" t="str">
        <f aca="false">A2598&amp;"|"&amp;B2598</f>
        <v>Tennessee|Warren County</v>
      </c>
      <c r="E2598" s="10" t="n">
        <v>775</v>
      </c>
      <c r="F2598" s="10" t="n">
        <v>1102</v>
      </c>
      <c r="G2598" s="10" t="n">
        <v>87</v>
      </c>
      <c r="H2598" s="10" t="n">
        <v>16</v>
      </c>
      <c r="I2598" s="10" t="n">
        <v>568</v>
      </c>
      <c r="J2598" s="10" t="n">
        <v>54088</v>
      </c>
      <c r="K2598" s="11" t="n">
        <v>41587</v>
      </c>
      <c r="L2598" s="12" t="n">
        <f aca="false">IF(COUNT(F2598,G2598)=2,F2598+G2598,"")</f>
        <v>1189</v>
      </c>
      <c r="M2598" s="12" t="n">
        <f aca="false">IF(COUNT(E2598,H2598)=2,E2598+H2598,"")</f>
        <v>791</v>
      </c>
    </row>
    <row r="2599" customFormat="false" ht="15" hidden="false" customHeight="false" outlineLevel="0" collapsed="false">
      <c r="A2599" s="7" t="s">
        <v>4185</v>
      </c>
      <c r="B2599" s="7" t="s">
        <v>183</v>
      </c>
      <c r="C2599" s="8" t="s">
        <v>4300</v>
      </c>
      <c r="D2599" s="9" t="str">
        <f aca="false">A2599&amp;"|"&amp;B2599</f>
        <v>Tennessee|Washington County</v>
      </c>
      <c r="E2599" s="10" t="n">
        <v>951</v>
      </c>
      <c r="F2599" s="10" t="n">
        <v>1357</v>
      </c>
      <c r="G2599" s="10" t="n">
        <v>106</v>
      </c>
      <c r="H2599" s="10" t="n">
        <v>16</v>
      </c>
      <c r="I2599" s="10" t="n">
        <v>917</v>
      </c>
      <c r="J2599" s="10" t="n">
        <v>61051</v>
      </c>
      <c r="K2599" s="11" t="n">
        <v>134693</v>
      </c>
      <c r="L2599" s="12" t="n">
        <f aca="false">IF(COUNT(F2599,G2599)=2,F2599+G2599,"")</f>
        <v>1463</v>
      </c>
      <c r="M2599" s="12" t="n">
        <f aca="false">IF(COUNT(E2599,H2599)=2,E2599+H2599,"")</f>
        <v>967</v>
      </c>
    </row>
    <row r="2600" customFormat="false" ht="15" hidden="false" customHeight="false" outlineLevel="0" collapsed="false">
      <c r="A2600" s="7" t="s">
        <v>4185</v>
      </c>
      <c r="B2600" s="7" t="s">
        <v>1046</v>
      </c>
      <c r="C2600" s="8" t="s">
        <v>4301</v>
      </c>
      <c r="D2600" s="9" t="str">
        <f aca="false">A2600&amp;"|"&amp;B2600</f>
        <v>Tennessee|Wayne County</v>
      </c>
      <c r="E2600" s="10" t="n">
        <v>619</v>
      </c>
      <c r="F2600" s="10" t="n">
        <v>1054</v>
      </c>
      <c r="G2600" s="10" t="n">
        <v>87</v>
      </c>
      <c r="H2600" s="10" t="n">
        <v>16</v>
      </c>
      <c r="I2600" s="10" t="n">
        <v>568</v>
      </c>
      <c r="J2600" s="10" t="n">
        <v>52824</v>
      </c>
      <c r="K2600" s="11" t="n">
        <v>16251</v>
      </c>
      <c r="L2600" s="12" t="n">
        <f aca="false">IF(COUNT(F2600,G2600)=2,F2600+G2600,"")</f>
        <v>1141</v>
      </c>
      <c r="M2600" s="12" t="n">
        <f aca="false">IF(COUNT(E2600,H2600)=2,E2600+H2600,"")</f>
        <v>635</v>
      </c>
    </row>
    <row r="2601" customFormat="false" ht="15" hidden="false" customHeight="false" outlineLevel="0" collapsed="false">
      <c r="A2601" s="7" t="s">
        <v>4185</v>
      </c>
      <c r="B2601" s="7" t="s">
        <v>4302</v>
      </c>
      <c r="C2601" s="8" t="s">
        <v>4303</v>
      </c>
      <c r="D2601" s="9" t="str">
        <f aca="false">A2601&amp;"|"&amp;B2601</f>
        <v>Tennessee|Weakley County</v>
      </c>
      <c r="E2601" s="10" t="n">
        <v>760</v>
      </c>
      <c r="F2601" s="10" t="n">
        <v>1036</v>
      </c>
      <c r="G2601" s="10" t="n">
        <v>87</v>
      </c>
      <c r="H2601" s="10" t="n">
        <v>16</v>
      </c>
      <c r="I2601" s="10" t="n">
        <v>568</v>
      </c>
      <c r="J2601" s="10" t="n">
        <v>49502</v>
      </c>
      <c r="K2601" s="11" t="n">
        <v>32959</v>
      </c>
      <c r="L2601" s="12" t="n">
        <f aca="false">IF(COUNT(F2601,G2601)=2,F2601+G2601,"")</f>
        <v>1123</v>
      </c>
      <c r="M2601" s="12" t="n">
        <f aca="false">IF(COUNT(E2601,H2601)=2,E2601+H2601,"")</f>
        <v>776</v>
      </c>
    </row>
    <row r="2602" customFormat="false" ht="15" hidden="false" customHeight="false" outlineLevel="0" collapsed="false">
      <c r="A2602" s="7" t="s">
        <v>4185</v>
      </c>
      <c r="B2602" s="7" t="s">
        <v>408</v>
      </c>
      <c r="C2602" s="8" t="s">
        <v>4304</v>
      </c>
      <c r="D2602" s="9" t="str">
        <f aca="false">A2602&amp;"|"&amp;B2602</f>
        <v>Tennessee|White County</v>
      </c>
      <c r="E2602" s="10" t="n">
        <v>838</v>
      </c>
      <c r="F2602" s="10" t="n">
        <v>1170</v>
      </c>
      <c r="G2602" s="10" t="n">
        <v>94</v>
      </c>
      <c r="H2602" s="10" t="n">
        <v>16</v>
      </c>
      <c r="I2602" s="10" t="n">
        <v>568</v>
      </c>
      <c r="J2602" s="10" t="n">
        <v>52206</v>
      </c>
      <c r="K2602" s="11" t="n">
        <v>27764</v>
      </c>
      <c r="L2602" s="12" t="n">
        <f aca="false">IF(COUNT(F2602,G2602)=2,F2602+G2602,"")</f>
        <v>1264</v>
      </c>
      <c r="M2602" s="12" t="n">
        <f aca="false">IF(COUNT(E2602,H2602)=2,E2602+H2602,"")</f>
        <v>854</v>
      </c>
    </row>
    <row r="2603" customFormat="false" ht="15" hidden="false" customHeight="false" outlineLevel="0" collapsed="false">
      <c r="A2603" s="7" t="s">
        <v>4185</v>
      </c>
      <c r="B2603" s="7" t="s">
        <v>1302</v>
      </c>
      <c r="C2603" s="8" t="s">
        <v>4305</v>
      </c>
      <c r="D2603" s="9" t="str">
        <f aca="false">A2603&amp;"|"&amp;B2603</f>
        <v>Tennessee|Williamson County</v>
      </c>
      <c r="E2603" s="10" t="n">
        <v>1895</v>
      </c>
      <c r="F2603" s="10" t="n">
        <v>2571</v>
      </c>
      <c r="G2603" s="10" t="n">
        <v>186</v>
      </c>
      <c r="H2603" s="10" t="n">
        <v>16</v>
      </c>
      <c r="I2603" s="10" t="n">
        <v>917</v>
      </c>
      <c r="J2603" s="10" t="n">
        <v>131202</v>
      </c>
      <c r="K2603" s="11" t="n">
        <v>254609</v>
      </c>
      <c r="L2603" s="12" t="n">
        <f aca="false">IF(COUNT(F2603,G2603)=2,F2603+G2603,"")</f>
        <v>2757</v>
      </c>
      <c r="M2603" s="12" t="n">
        <f aca="false">IF(COUNT(E2603,H2603)=2,E2603+H2603,"")</f>
        <v>1911</v>
      </c>
    </row>
    <row r="2604" customFormat="false" ht="15" hidden="false" customHeight="false" outlineLevel="0" collapsed="false">
      <c r="A2604" s="7" t="s">
        <v>4185</v>
      </c>
      <c r="B2604" s="7" t="s">
        <v>1754</v>
      </c>
      <c r="C2604" s="8" t="s">
        <v>4306</v>
      </c>
      <c r="D2604" s="9" t="str">
        <f aca="false">A2604&amp;"|"&amp;B2604</f>
        <v>Tennessee|Wilson County</v>
      </c>
      <c r="E2604" s="10" t="n">
        <v>1370</v>
      </c>
      <c r="F2604" s="10" t="n">
        <v>1925</v>
      </c>
      <c r="G2604" s="10" t="n">
        <v>153</v>
      </c>
      <c r="H2604" s="10" t="n">
        <v>16</v>
      </c>
      <c r="I2604" s="10" t="n">
        <v>917</v>
      </c>
      <c r="J2604" s="10" t="n">
        <v>94048</v>
      </c>
      <c r="K2604" s="11" t="n">
        <v>153587</v>
      </c>
      <c r="L2604" s="12" t="n">
        <f aca="false">IF(COUNT(F2604,G2604)=2,F2604+G2604,"")</f>
        <v>2078</v>
      </c>
      <c r="M2604" s="12" t="n">
        <f aca="false">IF(COUNT(E2604,H2604)=2,E2604+H2604,"")</f>
        <v>1386</v>
      </c>
    </row>
    <row r="2605" customFormat="false" ht="15" hidden="false" customHeight="false" outlineLevel="0" collapsed="false">
      <c r="A2605" s="7" t="s">
        <v>4307</v>
      </c>
      <c r="B2605" s="7" t="s">
        <v>1589</v>
      </c>
      <c r="C2605" s="8" t="s">
        <v>4308</v>
      </c>
      <c r="D2605" s="9" t="str">
        <f aca="false">A2605&amp;"|"&amp;B2605</f>
        <v>Texas|Anderson County</v>
      </c>
      <c r="E2605" s="10" t="n">
        <v>1006</v>
      </c>
      <c r="F2605" s="10" t="n">
        <v>1364</v>
      </c>
      <c r="G2605" s="10" t="n">
        <v>152</v>
      </c>
      <c r="H2605" s="10" t="n">
        <v>17</v>
      </c>
      <c r="I2605" s="10" t="n">
        <v>537</v>
      </c>
      <c r="J2605" s="10" t="n">
        <v>58846</v>
      </c>
      <c r="K2605" s="11" t="n">
        <v>57825</v>
      </c>
      <c r="L2605" s="12" t="n">
        <f aca="false">IF(COUNT(F2605,G2605)=2,F2605+G2605,"")</f>
        <v>1516</v>
      </c>
      <c r="M2605" s="12" t="n">
        <f aca="false">IF(COUNT(E2605,H2605)=2,E2605+H2605,"")</f>
        <v>1023</v>
      </c>
    </row>
    <row r="2606" customFormat="false" ht="15" hidden="false" customHeight="false" outlineLevel="0" collapsed="false">
      <c r="A2606" s="7" t="s">
        <v>4307</v>
      </c>
      <c r="B2606" s="7" t="s">
        <v>4309</v>
      </c>
      <c r="C2606" s="8" t="s">
        <v>4310</v>
      </c>
      <c r="D2606" s="9" t="str">
        <f aca="false">A2606&amp;"|"&amp;B2606</f>
        <v>Texas|Andrews County</v>
      </c>
      <c r="E2606" s="10" t="n">
        <v>1364</v>
      </c>
      <c r="F2606" s="10" t="n">
        <v>1811</v>
      </c>
      <c r="G2606" s="10" t="n">
        <v>206</v>
      </c>
      <c r="H2606" s="10" t="n">
        <v>17</v>
      </c>
      <c r="I2606" s="10" t="n">
        <v>672</v>
      </c>
      <c r="J2606" s="10" t="n">
        <v>76902</v>
      </c>
      <c r="K2606" s="11" t="n">
        <v>18518</v>
      </c>
      <c r="L2606" s="12" t="n">
        <f aca="false">IF(COUNT(F2606,G2606)=2,F2606+G2606,"")</f>
        <v>2017</v>
      </c>
      <c r="M2606" s="12" t="n">
        <f aca="false">IF(COUNT(E2606,H2606)=2,E2606+H2606,"")</f>
        <v>1381</v>
      </c>
    </row>
    <row r="2607" customFormat="false" ht="15" hidden="false" customHeight="false" outlineLevel="0" collapsed="false">
      <c r="A2607" s="7" t="s">
        <v>4307</v>
      </c>
      <c r="B2607" s="7" t="s">
        <v>4311</v>
      </c>
      <c r="C2607" s="8" t="s">
        <v>4312</v>
      </c>
      <c r="D2607" s="9" t="str">
        <f aca="false">A2607&amp;"|"&amp;B2607</f>
        <v>Texas|Angelina County</v>
      </c>
      <c r="E2607" s="10" t="n">
        <v>1056</v>
      </c>
      <c r="F2607" s="10" t="n">
        <v>1439</v>
      </c>
      <c r="G2607" s="10" t="n">
        <v>160</v>
      </c>
      <c r="H2607" s="10" t="n">
        <v>17</v>
      </c>
      <c r="I2607" s="10" t="n">
        <v>559</v>
      </c>
      <c r="J2607" s="10" t="n">
        <v>58847</v>
      </c>
      <c r="K2607" s="11" t="n">
        <v>86791</v>
      </c>
      <c r="L2607" s="12" t="n">
        <f aca="false">IF(COUNT(F2607,G2607)=2,F2607+G2607,"")</f>
        <v>1599</v>
      </c>
      <c r="M2607" s="12" t="n">
        <f aca="false">IF(COUNT(E2607,H2607)=2,E2607+H2607,"")</f>
        <v>1073</v>
      </c>
    </row>
    <row r="2608" customFormat="false" ht="15" hidden="false" customHeight="false" outlineLevel="0" collapsed="false">
      <c r="A2608" s="7" t="s">
        <v>4307</v>
      </c>
      <c r="B2608" s="7" t="s">
        <v>4313</v>
      </c>
      <c r="C2608" s="8" t="s">
        <v>4314</v>
      </c>
      <c r="D2608" s="9" t="str">
        <f aca="false">A2608&amp;"|"&amp;B2608</f>
        <v>Texas|Aransas County</v>
      </c>
      <c r="E2608" s="10" t="n">
        <v>1052</v>
      </c>
      <c r="F2608" s="10" t="n">
        <v>1743</v>
      </c>
      <c r="G2608" s="10" t="n">
        <v>159</v>
      </c>
      <c r="H2608" s="10" t="n">
        <v>17</v>
      </c>
      <c r="I2608" s="10" t="n">
        <v>537</v>
      </c>
      <c r="J2608" s="10" t="n">
        <v>61754</v>
      </c>
      <c r="K2608" s="11" t="n">
        <v>24449</v>
      </c>
      <c r="L2608" s="12" t="n">
        <f aca="false">IF(COUNT(F2608,G2608)=2,F2608+G2608,"")</f>
        <v>1902</v>
      </c>
      <c r="M2608" s="12" t="n">
        <f aca="false">IF(COUNT(E2608,H2608)=2,E2608+H2608,"")</f>
        <v>1069</v>
      </c>
    </row>
    <row r="2609" customFormat="false" ht="15" hidden="false" customHeight="false" outlineLevel="0" collapsed="false">
      <c r="A2609" s="7" t="s">
        <v>4307</v>
      </c>
      <c r="B2609" s="7" t="s">
        <v>4315</v>
      </c>
      <c r="C2609" s="8" t="s">
        <v>4316</v>
      </c>
      <c r="D2609" s="9" t="str">
        <f aca="false">A2609&amp;"|"&amp;B2609</f>
        <v>Texas|Archer County</v>
      </c>
      <c r="E2609" s="10" t="n">
        <v>766</v>
      </c>
      <c r="F2609" s="10" t="n">
        <v>1632</v>
      </c>
      <c r="G2609" s="10" t="n">
        <v>140</v>
      </c>
      <c r="H2609" s="10" t="n">
        <v>17</v>
      </c>
      <c r="I2609" s="10" t="n">
        <v>563</v>
      </c>
      <c r="J2609" s="10" t="n">
        <v>71958</v>
      </c>
      <c r="K2609" s="11" t="n">
        <v>8734</v>
      </c>
      <c r="L2609" s="12" t="n">
        <f aca="false">IF(COUNT(F2609,G2609)=2,F2609+G2609,"")</f>
        <v>1772</v>
      </c>
      <c r="M2609" s="12" t="n">
        <f aca="false">IF(COUNT(E2609,H2609)=2,E2609+H2609,"")</f>
        <v>783</v>
      </c>
    </row>
    <row r="2610" customFormat="false" ht="15" hidden="false" customHeight="false" outlineLevel="0" collapsed="false">
      <c r="A2610" s="7" t="s">
        <v>4307</v>
      </c>
      <c r="B2610" s="7" t="s">
        <v>3744</v>
      </c>
      <c r="C2610" s="8" t="s">
        <v>4317</v>
      </c>
      <c r="D2610" s="9" t="str">
        <f aca="false">A2610&amp;"|"&amp;B2610</f>
        <v>Texas|Armstrong County</v>
      </c>
      <c r="E2610" s="10" t="n">
        <v>1010</v>
      </c>
      <c r="F2610" s="10" t="n">
        <v>1423</v>
      </c>
      <c r="G2610" s="10" t="n">
        <v>153</v>
      </c>
      <c r="H2610" s="10" t="n">
        <v>17</v>
      </c>
      <c r="I2610" s="10" t="n">
        <v>637</v>
      </c>
      <c r="J2610" s="10" t="n">
        <v>68462</v>
      </c>
      <c r="K2610" s="11" t="n">
        <v>1883</v>
      </c>
      <c r="L2610" s="12" t="n">
        <f aca="false">IF(COUNT(F2610,G2610)=2,F2610+G2610,"")</f>
        <v>1576</v>
      </c>
      <c r="M2610" s="12" t="n">
        <f aca="false">IF(COUNT(E2610,H2610)=2,E2610+H2610,"")</f>
        <v>1027</v>
      </c>
    </row>
    <row r="2611" customFormat="false" ht="15" hidden="false" customHeight="false" outlineLevel="0" collapsed="false">
      <c r="A2611" s="7" t="s">
        <v>4307</v>
      </c>
      <c r="B2611" s="7" t="s">
        <v>4318</v>
      </c>
      <c r="C2611" s="8" t="s">
        <v>4319</v>
      </c>
      <c r="D2611" s="9" t="str">
        <f aca="false">A2611&amp;"|"&amp;B2611</f>
        <v>Texas|Atascosa County</v>
      </c>
      <c r="E2611" s="10" t="n">
        <v>997</v>
      </c>
      <c r="F2611" s="10" t="n">
        <v>1472</v>
      </c>
      <c r="G2611" s="10" t="n">
        <v>151</v>
      </c>
      <c r="H2611" s="10" t="n">
        <v>17</v>
      </c>
      <c r="I2611" s="10" t="n">
        <v>741</v>
      </c>
      <c r="J2611" s="10" t="n">
        <v>69413</v>
      </c>
      <c r="K2611" s="11" t="n">
        <v>50058</v>
      </c>
      <c r="L2611" s="12" t="n">
        <f aca="false">IF(COUNT(F2611,G2611)=2,F2611+G2611,"")</f>
        <v>1623</v>
      </c>
      <c r="M2611" s="12" t="n">
        <f aca="false">IF(COUNT(E2611,H2611)=2,E2611+H2611,"")</f>
        <v>1014</v>
      </c>
    </row>
    <row r="2612" customFormat="false" ht="15" hidden="false" customHeight="false" outlineLevel="0" collapsed="false">
      <c r="A2612" s="7" t="s">
        <v>4307</v>
      </c>
      <c r="B2612" s="7" t="s">
        <v>4320</v>
      </c>
      <c r="C2612" s="8" t="s">
        <v>4321</v>
      </c>
      <c r="D2612" s="9" t="str">
        <f aca="false">A2612&amp;"|"&amp;B2612</f>
        <v>Texas|Austin County</v>
      </c>
      <c r="E2612" s="10" t="n">
        <v>1111</v>
      </c>
      <c r="F2612" s="10" t="n">
        <v>1855</v>
      </c>
      <c r="G2612" s="10" t="n">
        <v>168</v>
      </c>
      <c r="H2612" s="10" t="n">
        <v>17</v>
      </c>
      <c r="I2612" s="10" t="n">
        <v>802</v>
      </c>
      <c r="J2612" s="10" t="n">
        <v>75994</v>
      </c>
      <c r="K2612" s="11" t="n">
        <v>30712</v>
      </c>
      <c r="L2612" s="12" t="n">
        <f aca="false">IF(COUNT(F2612,G2612)=2,F2612+G2612,"")</f>
        <v>2023</v>
      </c>
      <c r="M2612" s="12" t="n">
        <f aca="false">IF(COUNT(E2612,H2612)=2,E2612+H2612,"")</f>
        <v>1128</v>
      </c>
    </row>
    <row r="2613" customFormat="false" ht="15" hidden="false" customHeight="false" outlineLevel="0" collapsed="false">
      <c r="A2613" s="7" t="s">
        <v>4307</v>
      </c>
      <c r="B2613" s="7" t="s">
        <v>4322</v>
      </c>
      <c r="C2613" s="8" t="s">
        <v>4323</v>
      </c>
      <c r="D2613" s="9" t="str">
        <f aca="false">A2613&amp;"|"&amp;B2613</f>
        <v>Texas|Bailey County</v>
      </c>
      <c r="E2613" s="10" t="n">
        <v>744</v>
      </c>
      <c r="F2613" s="10" t="n">
        <v>977</v>
      </c>
      <c r="G2613" s="10" t="n">
        <v>140</v>
      </c>
      <c r="H2613" s="10" t="n">
        <v>17</v>
      </c>
      <c r="I2613" s="10" t="n">
        <v>633</v>
      </c>
      <c r="J2613" s="10" t="n">
        <v>70625</v>
      </c>
      <c r="K2613" s="11" t="n">
        <v>7044</v>
      </c>
      <c r="L2613" s="12" t="n">
        <f aca="false">IF(COUNT(F2613,G2613)=2,F2613+G2613,"")</f>
        <v>1117</v>
      </c>
      <c r="M2613" s="12" t="n">
        <f aca="false">IF(COUNT(E2613,H2613)=2,E2613+H2613,"")</f>
        <v>761</v>
      </c>
    </row>
    <row r="2614" customFormat="false" ht="15" hidden="false" customHeight="false" outlineLevel="0" collapsed="false">
      <c r="A2614" s="7" t="s">
        <v>4307</v>
      </c>
      <c r="B2614" s="7" t="s">
        <v>4324</v>
      </c>
      <c r="C2614" s="8" t="s">
        <v>4325</v>
      </c>
      <c r="D2614" s="9" t="str">
        <f aca="false">A2614&amp;"|"&amp;B2614</f>
        <v>Texas|Bandera County</v>
      </c>
      <c r="E2614" s="10" t="n">
        <v>998</v>
      </c>
      <c r="F2614" s="10" t="n">
        <v>1709</v>
      </c>
      <c r="G2614" s="10" t="n">
        <v>151</v>
      </c>
      <c r="H2614" s="10" t="n">
        <v>17</v>
      </c>
      <c r="I2614" s="10" t="n">
        <v>741</v>
      </c>
      <c r="J2614" s="10" t="n">
        <v>69703</v>
      </c>
      <c r="K2614" s="11" t="n">
        <v>21589</v>
      </c>
      <c r="L2614" s="12" t="n">
        <f aca="false">IF(COUNT(F2614,G2614)=2,F2614+G2614,"")</f>
        <v>1860</v>
      </c>
      <c r="M2614" s="12" t="n">
        <f aca="false">IF(COUNT(E2614,H2614)=2,E2614+H2614,"")</f>
        <v>1015</v>
      </c>
    </row>
    <row r="2615" customFormat="false" ht="15" hidden="false" customHeight="false" outlineLevel="0" collapsed="false">
      <c r="A2615" s="7" t="s">
        <v>4307</v>
      </c>
      <c r="B2615" s="7" t="s">
        <v>4326</v>
      </c>
      <c r="C2615" s="8" t="s">
        <v>4327</v>
      </c>
      <c r="D2615" s="9" t="str">
        <f aca="false">A2615&amp;"|"&amp;B2615</f>
        <v>Texas|Bastrop County</v>
      </c>
      <c r="E2615" s="10" t="n">
        <v>1342</v>
      </c>
      <c r="F2615" s="10" t="n">
        <v>1844</v>
      </c>
      <c r="G2615" s="10" t="n">
        <v>203</v>
      </c>
      <c r="H2615" s="10" t="n">
        <v>17</v>
      </c>
      <c r="I2615" s="10" t="n">
        <v>875</v>
      </c>
      <c r="J2615" s="10" t="n">
        <v>82730</v>
      </c>
      <c r="K2615" s="11" t="n">
        <v>102370</v>
      </c>
      <c r="L2615" s="12" t="n">
        <f aca="false">IF(COUNT(F2615,G2615)=2,F2615+G2615,"")</f>
        <v>2047</v>
      </c>
      <c r="M2615" s="12" t="n">
        <f aca="false">IF(COUNT(E2615,H2615)=2,E2615+H2615,"")</f>
        <v>1359</v>
      </c>
    </row>
    <row r="2616" customFormat="false" ht="15" hidden="false" customHeight="false" outlineLevel="0" collapsed="false">
      <c r="A2616" s="7" t="s">
        <v>4307</v>
      </c>
      <c r="B2616" s="7" t="s">
        <v>4328</v>
      </c>
      <c r="C2616" s="8" t="s">
        <v>4329</v>
      </c>
      <c r="D2616" s="9" t="str">
        <f aca="false">A2616&amp;"|"&amp;B2616</f>
        <v>Texas|Baylor County</v>
      </c>
      <c r="E2616" s="10" t="n">
        <v>685</v>
      </c>
      <c r="F2616" s="10" t="n">
        <v>1981</v>
      </c>
      <c r="G2616" s="10" t="n">
        <v>140</v>
      </c>
      <c r="H2616" s="10" t="n">
        <v>17</v>
      </c>
      <c r="I2616" s="10" t="n">
        <v>563</v>
      </c>
      <c r="J2616" s="10" t="n">
        <v>42313</v>
      </c>
      <c r="K2616" s="11" t="n">
        <v>3464</v>
      </c>
      <c r="L2616" s="12" t="n">
        <f aca="false">IF(COUNT(F2616,G2616)=2,F2616+G2616,"")</f>
        <v>2121</v>
      </c>
      <c r="M2616" s="12" t="n">
        <f aca="false">IF(COUNT(E2616,H2616)=2,E2616+H2616,"")</f>
        <v>702</v>
      </c>
    </row>
    <row r="2617" customFormat="false" ht="15" hidden="false" customHeight="false" outlineLevel="0" collapsed="false">
      <c r="A2617" s="7" t="s">
        <v>4307</v>
      </c>
      <c r="B2617" s="7" t="s">
        <v>4330</v>
      </c>
      <c r="C2617" s="8" t="s">
        <v>4331</v>
      </c>
      <c r="D2617" s="9" t="str">
        <f aca="false">A2617&amp;"|"&amp;B2617</f>
        <v>Texas|Bee County</v>
      </c>
      <c r="E2617" s="10" t="n">
        <v>1028</v>
      </c>
      <c r="F2617" s="10" t="n">
        <v>1242</v>
      </c>
      <c r="G2617" s="10" t="n">
        <v>155</v>
      </c>
      <c r="H2617" s="10" t="n">
        <v>17</v>
      </c>
      <c r="I2617" s="10" t="n">
        <v>537</v>
      </c>
      <c r="J2617" s="10" t="n">
        <v>56075</v>
      </c>
      <c r="K2617" s="11" t="n">
        <v>31000</v>
      </c>
      <c r="L2617" s="12" t="n">
        <f aca="false">IF(COUNT(F2617,G2617)=2,F2617+G2617,"")</f>
        <v>1397</v>
      </c>
      <c r="M2617" s="12" t="n">
        <f aca="false">IF(COUNT(E2617,H2617)=2,E2617+H2617,"")</f>
        <v>1045</v>
      </c>
    </row>
    <row r="2618" customFormat="false" ht="15" hidden="false" customHeight="false" outlineLevel="0" collapsed="false">
      <c r="A2618" s="7" t="s">
        <v>4307</v>
      </c>
      <c r="B2618" s="7" t="s">
        <v>1770</v>
      </c>
      <c r="C2618" s="8" t="s">
        <v>4332</v>
      </c>
      <c r="D2618" s="9" t="str">
        <f aca="false">A2618&amp;"|"&amp;B2618</f>
        <v>Texas|Bell County</v>
      </c>
      <c r="E2618" s="10" t="n">
        <v>1168</v>
      </c>
      <c r="F2618" s="10" t="n">
        <v>1661</v>
      </c>
      <c r="G2618" s="10" t="n">
        <v>176</v>
      </c>
      <c r="H2618" s="10" t="n">
        <v>17</v>
      </c>
      <c r="I2618" s="10" t="n">
        <v>576</v>
      </c>
      <c r="J2618" s="10" t="n">
        <v>66051</v>
      </c>
      <c r="K2618" s="11" t="n">
        <v>379811</v>
      </c>
      <c r="L2618" s="12" t="n">
        <f aca="false">IF(COUNT(F2618,G2618)=2,F2618+G2618,"")</f>
        <v>1837</v>
      </c>
      <c r="M2618" s="12" t="n">
        <f aca="false">IF(COUNT(E2618,H2618)=2,E2618+H2618,"")</f>
        <v>1185</v>
      </c>
    </row>
    <row r="2619" customFormat="false" ht="15" hidden="false" customHeight="false" outlineLevel="0" collapsed="false">
      <c r="A2619" s="7" t="s">
        <v>4307</v>
      </c>
      <c r="B2619" s="7" t="s">
        <v>4333</v>
      </c>
      <c r="C2619" s="8" t="s">
        <v>4334</v>
      </c>
      <c r="D2619" s="9" t="str">
        <f aca="false">A2619&amp;"|"&amp;B2619</f>
        <v>Texas|Bexar County</v>
      </c>
      <c r="E2619" s="10" t="n">
        <v>1290</v>
      </c>
      <c r="F2619" s="10" t="n">
        <v>1872</v>
      </c>
      <c r="G2619" s="10" t="n">
        <v>195</v>
      </c>
      <c r="H2619" s="10" t="n">
        <v>17</v>
      </c>
      <c r="I2619" s="10" t="n">
        <v>741</v>
      </c>
      <c r="J2619" s="10" t="n">
        <v>70571</v>
      </c>
      <c r="K2619" s="11" t="n">
        <v>2037344</v>
      </c>
      <c r="L2619" s="12" t="n">
        <f aca="false">IF(COUNT(F2619,G2619)=2,F2619+G2619,"")</f>
        <v>2067</v>
      </c>
      <c r="M2619" s="12" t="n">
        <f aca="false">IF(COUNT(E2619,H2619)=2,E2619+H2619,"")</f>
        <v>1307</v>
      </c>
    </row>
    <row r="2620" customFormat="false" ht="15" hidden="false" customHeight="false" outlineLevel="0" collapsed="false">
      <c r="A2620" s="7" t="s">
        <v>4307</v>
      </c>
      <c r="B2620" s="7" t="s">
        <v>4335</v>
      </c>
      <c r="C2620" s="8" t="s">
        <v>4336</v>
      </c>
      <c r="D2620" s="9" t="str">
        <f aca="false">A2620&amp;"|"&amp;B2620</f>
        <v>Texas|Blanco County</v>
      </c>
      <c r="E2620" s="10" t="n">
        <v>920</v>
      </c>
      <c r="F2620" s="10" t="n">
        <v>2037</v>
      </c>
      <c r="G2620" s="10" t="n">
        <v>140</v>
      </c>
      <c r="H2620" s="10" t="n">
        <v>17</v>
      </c>
      <c r="I2620" s="10" t="n">
        <v>875</v>
      </c>
      <c r="J2620" s="10" t="n">
        <v>87564</v>
      </c>
      <c r="K2620" s="11" t="n">
        <v>12008</v>
      </c>
      <c r="L2620" s="12" t="n">
        <f aca="false">IF(COUNT(F2620,G2620)=2,F2620+G2620,"")</f>
        <v>2177</v>
      </c>
      <c r="M2620" s="12" t="n">
        <f aca="false">IF(COUNT(E2620,H2620)=2,E2620+H2620,"")</f>
        <v>937</v>
      </c>
    </row>
    <row r="2621" customFormat="false" ht="15" hidden="false" customHeight="false" outlineLevel="0" collapsed="false">
      <c r="A2621" s="7" t="s">
        <v>4307</v>
      </c>
      <c r="B2621" s="7" t="s">
        <v>4337</v>
      </c>
      <c r="C2621" s="8" t="s">
        <v>4338</v>
      </c>
      <c r="D2621" s="9" t="str">
        <f aca="false">A2621&amp;"|"&amp;B2621</f>
        <v>Texas|Borden County</v>
      </c>
      <c r="E2621" s="10"/>
      <c r="F2621" s="10" t="n">
        <v>1703</v>
      </c>
      <c r="G2621" s="10"/>
      <c r="H2621" s="10" t="n">
        <v>17</v>
      </c>
      <c r="I2621" s="10" t="n">
        <v>672</v>
      </c>
      <c r="J2621" s="10" t="n">
        <v>64250</v>
      </c>
      <c r="K2621" s="11" t="n">
        <v>723</v>
      </c>
      <c r="L2621" s="12" t="str">
        <f aca="false">IF(COUNT(F2621,G2621)=2,F2621+G2621,"")</f>
        <v/>
      </c>
      <c r="M2621" s="12" t="str">
        <f aca="false">IF(COUNT(E2621,H2621)=2,E2621+H2621,"")</f>
        <v/>
      </c>
    </row>
    <row r="2622" customFormat="false" ht="15" hidden="false" customHeight="false" outlineLevel="0" collapsed="false">
      <c r="A2622" s="7" t="s">
        <v>4307</v>
      </c>
      <c r="B2622" s="7" t="s">
        <v>4339</v>
      </c>
      <c r="C2622" s="8" t="s">
        <v>4340</v>
      </c>
      <c r="D2622" s="9" t="str">
        <f aca="false">A2622&amp;"|"&amp;B2622</f>
        <v>Texas|Bosque County</v>
      </c>
      <c r="E2622" s="10" t="n">
        <v>926</v>
      </c>
      <c r="F2622" s="10" t="n">
        <v>1422</v>
      </c>
      <c r="G2622" s="10" t="n">
        <v>140</v>
      </c>
      <c r="H2622" s="10" t="n">
        <v>17</v>
      </c>
      <c r="I2622" s="10" t="n">
        <v>581</v>
      </c>
      <c r="J2622" s="10" t="n">
        <v>69339</v>
      </c>
      <c r="K2622" s="11" t="n">
        <v>18546</v>
      </c>
      <c r="L2622" s="12" t="n">
        <f aca="false">IF(COUNT(F2622,G2622)=2,F2622+G2622,"")</f>
        <v>1562</v>
      </c>
      <c r="M2622" s="12" t="n">
        <f aca="false">IF(COUNT(E2622,H2622)=2,E2622+H2622,"")</f>
        <v>943</v>
      </c>
    </row>
    <row r="2623" customFormat="false" ht="15" hidden="false" customHeight="false" outlineLevel="0" collapsed="false">
      <c r="A2623" s="7" t="s">
        <v>4307</v>
      </c>
      <c r="B2623" s="7" t="s">
        <v>4341</v>
      </c>
      <c r="C2623" s="8" t="s">
        <v>4342</v>
      </c>
      <c r="D2623" s="9" t="str">
        <f aca="false">A2623&amp;"|"&amp;B2623</f>
        <v>Texas|Bowie County</v>
      </c>
      <c r="E2623" s="10" t="n">
        <v>966</v>
      </c>
      <c r="F2623" s="10" t="n">
        <v>1469</v>
      </c>
      <c r="G2623" s="10" t="n">
        <v>146</v>
      </c>
      <c r="H2623" s="10" t="n">
        <v>17</v>
      </c>
      <c r="I2623" s="10" t="n">
        <v>524</v>
      </c>
      <c r="J2623" s="10" t="n">
        <v>59295</v>
      </c>
      <c r="K2623" s="11" t="n">
        <v>92321</v>
      </c>
      <c r="L2623" s="12" t="n">
        <f aca="false">IF(COUNT(F2623,G2623)=2,F2623+G2623,"")</f>
        <v>1615</v>
      </c>
      <c r="M2623" s="12" t="n">
        <f aca="false">IF(COUNT(E2623,H2623)=2,E2623+H2623,"")</f>
        <v>983</v>
      </c>
    </row>
    <row r="2624" customFormat="false" ht="15" hidden="false" customHeight="false" outlineLevel="0" collapsed="false">
      <c r="A2624" s="7" t="s">
        <v>4307</v>
      </c>
      <c r="B2624" s="7" t="s">
        <v>4343</v>
      </c>
      <c r="C2624" s="8" t="s">
        <v>4344</v>
      </c>
      <c r="D2624" s="9" t="str">
        <f aca="false">A2624&amp;"|"&amp;B2624</f>
        <v>Texas|Brazoria County</v>
      </c>
      <c r="E2624" s="10" t="n">
        <v>1410</v>
      </c>
      <c r="F2624" s="10" t="n">
        <v>2247</v>
      </c>
      <c r="G2624" s="10" t="n">
        <v>213</v>
      </c>
      <c r="H2624" s="10" t="n">
        <v>17</v>
      </c>
      <c r="I2624" s="10" t="n">
        <v>802</v>
      </c>
      <c r="J2624" s="10" t="n">
        <v>95155</v>
      </c>
      <c r="K2624" s="11" t="n">
        <v>381650</v>
      </c>
      <c r="L2624" s="12" t="n">
        <f aca="false">IF(COUNT(F2624,G2624)=2,F2624+G2624,"")</f>
        <v>2460</v>
      </c>
      <c r="M2624" s="12" t="n">
        <f aca="false">IF(COUNT(E2624,H2624)=2,E2624+H2624,"")</f>
        <v>1427</v>
      </c>
    </row>
    <row r="2625" customFormat="false" ht="15" hidden="false" customHeight="false" outlineLevel="0" collapsed="false">
      <c r="A2625" s="7" t="s">
        <v>4307</v>
      </c>
      <c r="B2625" s="7" t="s">
        <v>4345</v>
      </c>
      <c r="C2625" s="8" t="s">
        <v>4346</v>
      </c>
      <c r="D2625" s="9" t="str">
        <f aca="false">A2625&amp;"|"&amp;B2625</f>
        <v>Texas|Brazos County</v>
      </c>
      <c r="E2625" s="10" t="n">
        <v>1160</v>
      </c>
      <c r="F2625" s="10" t="n">
        <v>1928</v>
      </c>
      <c r="G2625" s="10" t="n">
        <v>175</v>
      </c>
      <c r="H2625" s="10" t="n">
        <v>17</v>
      </c>
      <c r="I2625" s="10" t="n">
        <v>667</v>
      </c>
      <c r="J2625" s="10" t="n">
        <v>58388</v>
      </c>
      <c r="K2625" s="11" t="n">
        <v>237980</v>
      </c>
      <c r="L2625" s="12" t="n">
        <f aca="false">IF(COUNT(F2625,G2625)=2,F2625+G2625,"")</f>
        <v>2103</v>
      </c>
      <c r="M2625" s="12" t="n">
        <f aca="false">IF(COUNT(E2625,H2625)=2,E2625+H2625,"")</f>
        <v>1177</v>
      </c>
    </row>
    <row r="2626" customFormat="false" ht="15" hidden="false" customHeight="false" outlineLevel="0" collapsed="false">
      <c r="A2626" s="7" t="s">
        <v>4307</v>
      </c>
      <c r="B2626" s="7" t="s">
        <v>4347</v>
      </c>
      <c r="C2626" s="8" t="s">
        <v>4348</v>
      </c>
      <c r="D2626" s="9" t="str">
        <f aca="false">A2626&amp;"|"&amp;B2626</f>
        <v>Texas|Brewster County</v>
      </c>
      <c r="E2626" s="10" t="n">
        <v>768</v>
      </c>
      <c r="F2626" s="10" t="n">
        <v>1624</v>
      </c>
      <c r="G2626" s="10" t="n">
        <v>140</v>
      </c>
      <c r="H2626" s="10" t="n">
        <v>17</v>
      </c>
      <c r="I2626" s="10" t="n">
        <v>529</v>
      </c>
      <c r="J2626" s="10" t="n">
        <v>52612</v>
      </c>
      <c r="K2626" s="11" t="n">
        <v>9464</v>
      </c>
      <c r="L2626" s="12" t="n">
        <f aca="false">IF(COUNT(F2626,G2626)=2,F2626+G2626,"")</f>
        <v>1764</v>
      </c>
      <c r="M2626" s="12" t="n">
        <f aca="false">IF(COUNT(E2626,H2626)=2,E2626+H2626,"")</f>
        <v>785</v>
      </c>
    </row>
    <row r="2627" customFormat="false" ht="15" hidden="false" customHeight="false" outlineLevel="0" collapsed="false">
      <c r="A2627" s="7" t="s">
        <v>4307</v>
      </c>
      <c r="B2627" s="7" t="s">
        <v>4349</v>
      </c>
      <c r="C2627" s="8" t="s">
        <v>4350</v>
      </c>
      <c r="D2627" s="9" t="str">
        <f aca="false">A2627&amp;"|"&amp;B2627</f>
        <v>Texas|Briscoe County</v>
      </c>
      <c r="E2627" s="10" t="n">
        <v>692</v>
      </c>
      <c r="F2627" s="10" t="n">
        <v>1208</v>
      </c>
      <c r="G2627" s="10" t="n">
        <v>140</v>
      </c>
      <c r="H2627" s="10" t="n">
        <v>17</v>
      </c>
      <c r="I2627" s="10" t="n">
        <v>637</v>
      </c>
      <c r="J2627" s="10" t="n">
        <v>41188</v>
      </c>
      <c r="K2627" s="11" t="n">
        <v>1223</v>
      </c>
      <c r="L2627" s="12" t="n">
        <f aca="false">IF(COUNT(F2627,G2627)=2,F2627+G2627,"")</f>
        <v>1348</v>
      </c>
      <c r="M2627" s="12" t="n">
        <f aca="false">IF(COUNT(E2627,H2627)=2,E2627+H2627,"")</f>
        <v>709</v>
      </c>
    </row>
    <row r="2628" customFormat="false" ht="15" hidden="false" customHeight="false" outlineLevel="0" collapsed="false">
      <c r="A2628" s="7" t="s">
        <v>4307</v>
      </c>
      <c r="B2628" s="7" t="s">
        <v>818</v>
      </c>
      <c r="C2628" s="8" t="s">
        <v>4351</v>
      </c>
      <c r="D2628" s="9" t="str">
        <f aca="false">A2628&amp;"|"&amp;B2628</f>
        <v>Texas|Brooks County</v>
      </c>
      <c r="E2628" s="10" t="n">
        <v>487</v>
      </c>
      <c r="F2628" s="10" t="n">
        <v>1144</v>
      </c>
      <c r="G2628" s="10" t="n">
        <v>140</v>
      </c>
      <c r="H2628" s="10" t="n">
        <v>17</v>
      </c>
      <c r="I2628" s="10" t="n">
        <v>663</v>
      </c>
      <c r="J2628" s="10" t="n">
        <v>31310</v>
      </c>
      <c r="K2628" s="11" t="n">
        <v>6987</v>
      </c>
      <c r="L2628" s="12" t="n">
        <f aca="false">IF(COUNT(F2628,G2628)=2,F2628+G2628,"")</f>
        <v>1284</v>
      </c>
      <c r="M2628" s="12" t="n">
        <f aca="false">IF(COUNT(E2628,H2628)=2,E2628+H2628,"")</f>
        <v>504</v>
      </c>
    </row>
    <row r="2629" customFormat="false" ht="15" hidden="false" customHeight="false" outlineLevel="0" collapsed="false">
      <c r="A2629" s="7" t="s">
        <v>4307</v>
      </c>
      <c r="B2629" s="7" t="s">
        <v>1158</v>
      </c>
      <c r="C2629" s="8" t="s">
        <v>4352</v>
      </c>
      <c r="D2629" s="9" t="str">
        <f aca="false">A2629&amp;"|"&amp;B2629</f>
        <v>Texas|Brown County</v>
      </c>
      <c r="E2629" s="10" t="n">
        <v>887</v>
      </c>
      <c r="F2629" s="10" t="n">
        <v>1503</v>
      </c>
      <c r="G2629" s="10" t="n">
        <v>140</v>
      </c>
      <c r="H2629" s="10" t="n">
        <v>17</v>
      </c>
      <c r="I2629" s="10" t="n">
        <v>537</v>
      </c>
      <c r="J2629" s="10" t="n">
        <v>55305</v>
      </c>
      <c r="K2629" s="11" t="n">
        <v>38294</v>
      </c>
      <c r="L2629" s="12" t="n">
        <f aca="false">IF(COUNT(F2629,G2629)=2,F2629+G2629,"")</f>
        <v>1643</v>
      </c>
      <c r="M2629" s="12" t="n">
        <f aca="false">IF(COUNT(E2629,H2629)=2,E2629+H2629,"")</f>
        <v>904</v>
      </c>
    </row>
    <row r="2630" customFormat="false" ht="15" hidden="false" customHeight="false" outlineLevel="0" collapsed="false">
      <c r="A2630" s="7" t="s">
        <v>4307</v>
      </c>
      <c r="B2630" s="7" t="s">
        <v>4353</v>
      </c>
      <c r="C2630" s="8" t="s">
        <v>4354</v>
      </c>
      <c r="D2630" s="9" t="str">
        <f aca="false">A2630&amp;"|"&amp;B2630</f>
        <v>Texas|Burleson County</v>
      </c>
      <c r="E2630" s="10" t="n">
        <v>909</v>
      </c>
      <c r="F2630" s="10" t="n">
        <v>1601</v>
      </c>
      <c r="G2630" s="10" t="n">
        <v>140</v>
      </c>
      <c r="H2630" s="10" t="n">
        <v>17</v>
      </c>
      <c r="I2630" s="10" t="n">
        <v>667</v>
      </c>
      <c r="J2630" s="10" t="n">
        <v>72888</v>
      </c>
      <c r="K2630" s="11" t="n">
        <v>18327</v>
      </c>
      <c r="L2630" s="12" t="n">
        <f aca="false">IF(COUNT(F2630,G2630)=2,F2630+G2630,"")</f>
        <v>1741</v>
      </c>
      <c r="M2630" s="12" t="n">
        <f aca="false">IF(COUNT(E2630,H2630)=2,E2630+H2630,"")</f>
        <v>926</v>
      </c>
    </row>
    <row r="2631" customFormat="false" ht="15" hidden="false" customHeight="false" outlineLevel="0" collapsed="false">
      <c r="A2631" s="7" t="s">
        <v>4307</v>
      </c>
      <c r="B2631" s="7" t="s">
        <v>4355</v>
      </c>
      <c r="C2631" s="8" t="s">
        <v>4356</v>
      </c>
      <c r="D2631" s="9" t="str">
        <f aca="false">A2631&amp;"|"&amp;B2631</f>
        <v>Texas|Burnet County</v>
      </c>
      <c r="E2631" s="10" t="n">
        <v>1324</v>
      </c>
      <c r="F2631" s="10" t="n">
        <v>1967</v>
      </c>
      <c r="G2631" s="10" t="n">
        <v>200</v>
      </c>
      <c r="H2631" s="10" t="n">
        <v>17</v>
      </c>
      <c r="I2631" s="10" t="n">
        <v>875</v>
      </c>
      <c r="J2631" s="10" t="n">
        <v>77158</v>
      </c>
      <c r="K2631" s="11" t="n">
        <v>51064</v>
      </c>
      <c r="L2631" s="12" t="n">
        <f aca="false">IF(COUNT(F2631,G2631)=2,F2631+G2631,"")</f>
        <v>2167</v>
      </c>
      <c r="M2631" s="12" t="n">
        <f aca="false">IF(COUNT(E2631,H2631)=2,E2631+H2631,"")</f>
        <v>1341</v>
      </c>
    </row>
    <row r="2632" customFormat="false" ht="15" hidden="false" customHeight="false" outlineLevel="0" collapsed="false">
      <c r="A2632" s="7" t="s">
        <v>4307</v>
      </c>
      <c r="B2632" s="7" t="s">
        <v>1787</v>
      </c>
      <c r="C2632" s="8" t="s">
        <v>4357</v>
      </c>
      <c r="D2632" s="9" t="str">
        <f aca="false">A2632&amp;"|"&amp;B2632</f>
        <v>Texas|Caldwell County</v>
      </c>
      <c r="E2632" s="10" t="n">
        <v>1145</v>
      </c>
      <c r="F2632" s="10" t="n">
        <v>1602</v>
      </c>
      <c r="G2632" s="10" t="n">
        <v>173</v>
      </c>
      <c r="H2632" s="10" t="n">
        <v>17</v>
      </c>
      <c r="I2632" s="10" t="n">
        <v>875</v>
      </c>
      <c r="J2632" s="10" t="n">
        <v>68503</v>
      </c>
      <c r="K2632" s="11" t="n">
        <v>47184</v>
      </c>
      <c r="L2632" s="12" t="n">
        <f aca="false">IF(COUNT(F2632,G2632)=2,F2632+G2632,"")</f>
        <v>1775</v>
      </c>
      <c r="M2632" s="12" t="n">
        <f aca="false">IF(COUNT(E2632,H2632)=2,E2632+H2632,"")</f>
        <v>1162</v>
      </c>
    </row>
    <row r="2633" customFormat="false" ht="15" hidden="false" customHeight="false" outlineLevel="0" collapsed="false">
      <c r="A2633" s="7" t="s">
        <v>4307</v>
      </c>
      <c r="B2633" s="7" t="s">
        <v>69</v>
      </c>
      <c r="C2633" s="8" t="s">
        <v>4358</v>
      </c>
      <c r="D2633" s="9" t="str">
        <f aca="false">A2633&amp;"|"&amp;B2633</f>
        <v>Texas|Calhoun County</v>
      </c>
      <c r="E2633" s="10" t="n">
        <v>1121</v>
      </c>
      <c r="F2633" s="10" t="n">
        <v>1381</v>
      </c>
      <c r="G2633" s="10" t="n">
        <v>169</v>
      </c>
      <c r="H2633" s="10" t="n">
        <v>17</v>
      </c>
      <c r="I2633" s="10" t="n">
        <v>537</v>
      </c>
      <c r="J2633" s="10" t="n">
        <v>71870</v>
      </c>
      <c r="K2633" s="11" t="n">
        <v>19921</v>
      </c>
      <c r="L2633" s="12" t="n">
        <f aca="false">IF(COUNT(F2633,G2633)=2,F2633+G2633,"")</f>
        <v>1550</v>
      </c>
      <c r="M2633" s="12" t="n">
        <f aca="false">IF(COUNT(E2633,H2633)=2,E2633+H2633,"")</f>
        <v>1138</v>
      </c>
    </row>
    <row r="2634" customFormat="false" ht="15" hidden="false" customHeight="false" outlineLevel="0" collapsed="false">
      <c r="A2634" s="7" t="s">
        <v>4307</v>
      </c>
      <c r="B2634" s="7" t="s">
        <v>4359</v>
      </c>
      <c r="C2634" s="8" t="s">
        <v>4360</v>
      </c>
      <c r="D2634" s="9" t="str">
        <f aca="false">A2634&amp;"|"&amp;B2634</f>
        <v>Texas|Callahan County</v>
      </c>
      <c r="E2634" s="10" t="n">
        <v>881</v>
      </c>
      <c r="F2634" s="10" t="n">
        <v>1517</v>
      </c>
      <c r="G2634" s="10" t="n">
        <v>140</v>
      </c>
      <c r="H2634" s="10" t="n">
        <v>17</v>
      </c>
      <c r="I2634" s="10" t="n">
        <v>537</v>
      </c>
      <c r="J2634" s="10" t="n">
        <v>68455</v>
      </c>
      <c r="K2634" s="11" t="n">
        <v>14017</v>
      </c>
      <c r="L2634" s="12" t="n">
        <f aca="false">IF(COUNT(F2634,G2634)=2,F2634+G2634,"")</f>
        <v>1657</v>
      </c>
      <c r="M2634" s="12" t="n">
        <f aca="false">IF(COUNT(E2634,H2634)=2,E2634+H2634,"")</f>
        <v>898</v>
      </c>
    </row>
    <row r="2635" customFormat="false" ht="15" hidden="false" customHeight="false" outlineLevel="0" collapsed="false">
      <c r="A2635" s="7" t="s">
        <v>4307</v>
      </c>
      <c r="B2635" s="7" t="s">
        <v>3759</v>
      </c>
      <c r="C2635" s="8" t="s">
        <v>4361</v>
      </c>
      <c r="D2635" s="9" t="str">
        <f aca="false">A2635&amp;"|"&amp;B2635</f>
        <v>Texas|Cameron County</v>
      </c>
      <c r="E2635" s="10" t="n">
        <v>899</v>
      </c>
      <c r="F2635" s="10" t="n">
        <v>1414</v>
      </c>
      <c r="G2635" s="10" t="n">
        <v>140</v>
      </c>
      <c r="H2635" s="10" t="n">
        <v>17</v>
      </c>
      <c r="I2635" s="10" t="n">
        <v>667</v>
      </c>
      <c r="J2635" s="10" t="n">
        <v>51334</v>
      </c>
      <c r="K2635" s="11" t="n">
        <v>423192</v>
      </c>
      <c r="L2635" s="12" t="n">
        <f aca="false">IF(COUNT(F2635,G2635)=2,F2635+G2635,"")</f>
        <v>1554</v>
      </c>
      <c r="M2635" s="12" t="n">
        <f aca="false">IF(COUNT(E2635,H2635)=2,E2635+H2635,"")</f>
        <v>916</v>
      </c>
    </row>
    <row r="2636" customFormat="false" ht="15" hidden="false" customHeight="false" outlineLevel="0" collapsed="false">
      <c r="A2636" s="7" t="s">
        <v>4307</v>
      </c>
      <c r="B2636" s="7" t="s">
        <v>4362</v>
      </c>
      <c r="C2636" s="8" t="s">
        <v>4363</v>
      </c>
      <c r="D2636" s="9" t="str">
        <f aca="false">A2636&amp;"|"&amp;B2636</f>
        <v>Texas|Camp County</v>
      </c>
      <c r="E2636" s="10" t="n">
        <v>774</v>
      </c>
      <c r="F2636" s="10" t="n">
        <v>1353</v>
      </c>
      <c r="G2636" s="10" t="n">
        <v>140</v>
      </c>
      <c r="H2636" s="10" t="n">
        <v>17</v>
      </c>
      <c r="I2636" s="10" t="n">
        <v>537</v>
      </c>
      <c r="J2636" s="10" t="n">
        <v>55061</v>
      </c>
      <c r="K2636" s="11" t="n">
        <v>12652</v>
      </c>
      <c r="L2636" s="12" t="n">
        <f aca="false">IF(COUNT(F2636,G2636)=2,F2636+G2636,"")</f>
        <v>1493</v>
      </c>
      <c r="M2636" s="12" t="n">
        <f aca="false">IF(COUNT(E2636,H2636)=2,E2636+H2636,"")</f>
        <v>791</v>
      </c>
    </row>
    <row r="2637" customFormat="false" ht="15" hidden="false" customHeight="false" outlineLevel="0" collapsed="false">
      <c r="A2637" s="7" t="s">
        <v>4307</v>
      </c>
      <c r="B2637" s="7" t="s">
        <v>4364</v>
      </c>
      <c r="C2637" s="8" t="s">
        <v>4365</v>
      </c>
      <c r="D2637" s="9" t="str">
        <f aca="false">A2637&amp;"|"&amp;B2637</f>
        <v>Texas|Carson County</v>
      </c>
      <c r="E2637" s="10" t="n">
        <v>933</v>
      </c>
      <c r="F2637" s="10" t="n">
        <v>1386</v>
      </c>
      <c r="G2637" s="10" t="n">
        <v>141</v>
      </c>
      <c r="H2637" s="10" t="n">
        <v>17</v>
      </c>
      <c r="I2637" s="10" t="n">
        <v>637</v>
      </c>
      <c r="J2637" s="10" t="n">
        <v>84583</v>
      </c>
      <c r="K2637" s="11" t="n">
        <v>5802</v>
      </c>
      <c r="L2637" s="12" t="n">
        <f aca="false">IF(COUNT(F2637,G2637)=2,F2637+G2637,"")</f>
        <v>1527</v>
      </c>
      <c r="M2637" s="12" t="n">
        <f aca="false">IF(COUNT(E2637,H2637)=2,E2637+H2637,"")</f>
        <v>950</v>
      </c>
    </row>
    <row r="2638" customFormat="false" ht="15" hidden="false" customHeight="false" outlineLevel="0" collapsed="false">
      <c r="A2638" s="7" t="s">
        <v>4307</v>
      </c>
      <c r="B2638" s="7" t="s">
        <v>1164</v>
      </c>
      <c r="C2638" s="8" t="s">
        <v>4366</v>
      </c>
      <c r="D2638" s="9" t="str">
        <f aca="false">A2638&amp;"|"&amp;B2638</f>
        <v>Texas|Cass County</v>
      </c>
      <c r="E2638" s="10" t="n">
        <v>821</v>
      </c>
      <c r="F2638" s="10" t="n">
        <v>1272</v>
      </c>
      <c r="G2638" s="10" t="n">
        <v>140</v>
      </c>
      <c r="H2638" s="10" t="n">
        <v>17</v>
      </c>
      <c r="I2638" s="10" t="n">
        <v>524</v>
      </c>
      <c r="J2638" s="10" t="n">
        <v>54328</v>
      </c>
      <c r="K2638" s="11" t="n">
        <v>28582</v>
      </c>
      <c r="L2638" s="12" t="n">
        <f aca="false">IF(COUNT(F2638,G2638)=2,F2638+G2638,"")</f>
        <v>1412</v>
      </c>
      <c r="M2638" s="12" t="n">
        <f aca="false">IF(COUNT(E2638,H2638)=2,E2638+H2638,"")</f>
        <v>838</v>
      </c>
    </row>
    <row r="2639" customFormat="false" ht="15" hidden="false" customHeight="false" outlineLevel="0" collapsed="false">
      <c r="A2639" s="7" t="s">
        <v>4307</v>
      </c>
      <c r="B2639" s="7" t="s">
        <v>4367</v>
      </c>
      <c r="C2639" s="8" t="s">
        <v>4368</v>
      </c>
      <c r="D2639" s="9" t="str">
        <f aca="false">A2639&amp;"|"&amp;B2639</f>
        <v>Texas|Castro County</v>
      </c>
      <c r="E2639" s="10" t="n">
        <v>910</v>
      </c>
      <c r="F2639" s="10" t="n">
        <v>1119</v>
      </c>
      <c r="G2639" s="10" t="n">
        <v>140</v>
      </c>
      <c r="H2639" s="10" t="n">
        <v>17</v>
      </c>
      <c r="I2639" s="10" t="n">
        <v>637</v>
      </c>
      <c r="J2639" s="10" t="n">
        <v>63485</v>
      </c>
      <c r="K2639" s="11" t="n">
        <v>7328</v>
      </c>
      <c r="L2639" s="12" t="n">
        <f aca="false">IF(COUNT(F2639,G2639)=2,F2639+G2639,"")</f>
        <v>1259</v>
      </c>
      <c r="M2639" s="12" t="n">
        <f aca="false">IF(COUNT(E2639,H2639)=2,E2639+H2639,"")</f>
        <v>927</v>
      </c>
    </row>
    <row r="2640" customFormat="false" ht="15" hidden="false" customHeight="false" outlineLevel="0" collapsed="false">
      <c r="A2640" s="7" t="s">
        <v>4307</v>
      </c>
      <c r="B2640" s="7" t="s">
        <v>71</v>
      </c>
      <c r="C2640" s="8" t="s">
        <v>4369</v>
      </c>
      <c r="D2640" s="9" t="str">
        <f aca="false">A2640&amp;"|"&amp;B2640</f>
        <v>Texas|Chambers County</v>
      </c>
      <c r="E2640" s="10" t="n">
        <v>1548</v>
      </c>
      <c r="F2640" s="10" t="n">
        <v>2134</v>
      </c>
      <c r="G2640" s="10" t="n">
        <v>234</v>
      </c>
      <c r="H2640" s="10" t="n">
        <v>17</v>
      </c>
      <c r="I2640" s="10" t="n">
        <v>802</v>
      </c>
      <c r="J2640" s="10" t="n">
        <v>108114</v>
      </c>
      <c r="K2640" s="11" t="n">
        <v>49178</v>
      </c>
      <c r="L2640" s="12" t="n">
        <f aca="false">IF(COUNT(F2640,G2640)=2,F2640+G2640,"")</f>
        <v>2368</v>
      </c>
      <c r="M2640" s="12" t="n">
        <f aca="false">IF(COUNT(E2640,H2640)=2,E2640+H2640,"")</f>
        <v>1565</v>
      </c>
    </row>
    <row r="2641" customFormat="false" ht="15" hidden="false" customHeight="false" outlineLevel="0" collapsed="false">
      <c r="A2641" s="7" t="s">
        <v>4307</v>
      </c>
      <c r="B2641" s="7" t="s">
        <v>73</v>
      </c>
      <c r="C2641" s="8" t="s">
        <v>4370</v>
      </c>
      <c r="D2641" s="9" t="str">
        <f aca="false">A2641&amp;"|"&amp;B2641</f>
        <v>Texas|Cherokee County</v>
      </c>
      <c r="E2641" s="10" t="n">
        <v>880</v>
      </c>
      <c r="F2641" s="10" t="n">
        <v>1534</v>
      </c>
      <c r="G2641" s="10" t="n">
        <v>140</v>
      </c>
      <c r="H2641" s="10" t="n">
        <v>17</v>
      </c>
      <c r="I2641" s="10" t="n">
        <v>537</v>
      </c>
      <c r="J2641" s="10" t="n">
        <v>59830</v>
      </c>
      <c r="K2641" s="11" t="n">
        <v>51143</v>
      </c>
      <c r="L2641" s="12" t="n">
        <f aca="false">IF(COUNT(F2641,G2641)=2,F2641+G2641,"")</f>
        <v>1674</v>
      </c>
      <c r="M2641" s="12" t="n">
        <f aca="false">IF(COUNT(E2641,H2641)=2,E2641+H2641,"")</f>
        <v>897</v>
      </c>
    </row>
    <row r="2642" customFormat="false" ht="15" hidden="false" customHeight="false" outlineLevel="0" collapsed="false">
      <c r="A2642" s="7" t="s">
        <v>4307</v>
      </c>
      <c r="B2642" s="7" t="s">
        <v>4371</v>
      </c>
      <c r="C2642" s="8" t="s">
        <v>4372</v>
      </c>
      <c r="D2642" s="9" t="str">
        <f aca="false">A2642&amp;"|"&amp;B2642</f>
        <v>Texas|Childress County</v>
      </c>
      <c r="E2642" s="10" t="n">
        <v>934</v>
      </c>
      <c r="F2642" s="10" t="n">
        <v>1424</v>
      </c>
      <c r="G2642" s="10" t="n">
        <v>141</v>
      </c>
      <c r="H2642" s="10" t="n">
        <v>17</v>
      </c>
      <c r="I2642" s="10" t="n">
        <v>637</v>
      </c>
      <c r="J2642" s="10" t="n">
        <v>60333</v>
      </c>
      <c r="K2642" s="11" t="n">
        <v>6772</v>
      </c>
      <c r="L2642" s="12" t="n">
        <f aca="false">IF(COUNT(F2642,G2642)=2,F2642+G2642,"")</f>
        <v>1565</v>
      </c>
      <c r="M2642" s="12" t="n">
        <f aca="false">IF(COUNT(E2642,H2642)=2,E2642+H2642,"")</f>
        <v>951</v>
      </c>
    </row>
    <row r="2643" customFormat="false" ht="15" hidden="false" customHeight="false" outlineLevel="0" collapsed="false">
      <c r="A2643" s="7" t="s">
        <v>4307</v>
      </c>
      <c r="B2643" s="7" t="s">
        <v>81</v>
      </c>
      <c r="C2643" s="8" t="s">
        <v>4373</v>
      </c>
      <c r="D2643" s="9" t="str">
        <f aca="false">A2643&amp;"|"&amp;B2643</f>
        <v>Texas|Clay County</v>
      </c>
      <c r="E2643" s="10" t="n">
        <v>825</v>
      </c>
      <c r="F2643" s="10" t="n">
        <v>1422</v>
      </c>
      <c r="G2643" s="10" t="n">
        <v>140</v>
      </c>
      <c r="H2643" s="10" t="n">
        <v>17</v>
      </c>
      <c r="I2643" s="10" t="n">
        <v>563</v>
      </c>
      <c r="J2643" s="10" t="n">
        <v>77355</v>
      </c>
      <c r="K2643" s="11" t="n">
        <v>10402</v>
      </c>
      <c r="L2643" s="12" t="n">
        <f aca="false">IF(COUNT(F2643,G2643)=2,F2643+G2643,"")</f>
        <v>1562</v>
      </c>
      <c r="M2643" s="12" t="n">
        <f aca="false">IF(COUNT(E2643,H2643)=2,E2643+H2643,"")</f>
        <v>842</v>
      </c>
    </row>
    <row r="2644" customFormat="false" ht="15" hidden="false" customHeight="false" outlineLevel="0" collapsed="false">
      <c r="A2644" s="7" t="s">
        <v>4307</v>
      </c>
      <c r="B2644" s="7" t="s">
        <v>4374</v>
      </c>
      <c r="C2644" s="8" t="s">
        <v>4375</v>
      </c>
      <c r="D2644" s="9" t="str">
        <f aca="false">A2644&amp;"|"&amp;B2644</f>
        <v>Texas|Cochran County</v>
      </c>
      <c r="E2644" s="10" t="n">
        <v>738</v>
      </c>
      <c r="F2644" s="10" t="n">
        <v>1077</v>
      </c>
      <c r="G2644" s="10" t="n">
        <v>140</v>
      </c>
      <c r="H2644" s="10" t="n">
        <v>17</v>
      </c>
      <c r="I2644" s="10" t="n">
        <v>633</v>
      </c>
      <c r="J2644" s="10" t="n">
        <v>42137</v>
      </c>
      <c r="K2644" s="11" t="n">
        <v>2520</v>
      </c>
      <c r="L2644" s="12" t="n">
        <f aca="false">IF(COUNT(F2644,G2644)=2,F2644+G2644,"")</f>
        <v>1217</v>
      </c>
      <c r="M2644" s="12" t="n">
        <f aca="false">IF(COUNT(E2644,H2644)=2,E2644+H2644,"")</f>
        <v>755</v>
      </c>
    </row>
    <row r="2645" customFormat="false" ht="15" hidden="false" customHeight="false" outlineLevel="0" collapsed="false">
      <c r="A2645" s="7" t="s">
        <v>4307</v>
      </c>
      <c r="B2645" s="7" t="s">
        <v>4376</v>
      </c>
      <c r="C2645" s="8" t="s">
        <v>4377</v>
      </c>
      <c r="D2645" s="9" t="str">
        <f aca="false">A2645&amp;"|"&amp;B2645</f>
        <v>Texas|Coke County</v>
      </c>
      <c r="E2645" s="10" t="n">
        <v>687</v>
      </c>
      <c r="F2645" s="10" t="n">
        <v>1035</v>
      </c>
      <c r="G2645" s="10" t="n">
        <v>140</v>
      </c>
      <c r="H2645" s="10" t="n">
        <v>17</v>
      </c>
      <c r="I2645" s="10" t="n">
        <v>490</v>
      </c>
      <c r="J2645" s="10" t="n">
        <v>46431</v>
      </c>
      <c r="K2645" s="11" t="n">
        <v>3315</v>
      </c>
      <c r="L2645" s="12" t="n">
        <f aca="false">IF(COUNT(F2645,G2645)=2,F2645+G2645,"")</f>
        <v>1175</v>
      </c>
      <c r="M2645" s="12" t="n">
        <f aca="false">IF(COUNT(E2645,H2645)=2,E2645+H2645,"")</f>
        <v>704</v>
      </c>
    </row>
    <row r="2646" customFormat="false" ht="15" hidden="false" customHeight="false" outlineLevel="0" collapsed="false">
      <c r="A2646" s="7" t="s">
        <v>4307</v>
      </c>
      <c r="B2646" s="7" t="s">
        <v>4378</v>
      </c>
      <c r="C2646" s="8" t="s">
        <v>4379</v>
      </c>
      <c r="D2646" s="9" t="str">
        <f aca="false">A2646&amp;"|"&amp;B2646</f>
        <v>Texas|Coleman County</v>
      </c>
      <c r="E2646" s="10" t="n">
        <v>714</v>
      </c>
      <c r="F2646" s="10" t="n">
        <v>995</v>
      </c>
      <c r="G2646" s="10" t="n">
        <v>140</v>
      </c>
      <c r="H2646" s="10" t="n">
        <v>17</v>
      </c>
      <c r="I2646" s="10" t="n">
        <v>537</v>
      </c>
      <c r="J2646" s="10" t="n">
        <v>52364</v>
      </c>
      <c r="K2646" s="11" t="n">
        <v>7765</v>
      </c>
      <c r="L2646" s="12" t="n">
        <f aca="false">IF(COUNT(F2646,G2646)=2,F2646+G2646,"")</f>
        <v>1135</v>
      </c>
      <c r="M2646" s="12" t="n">
        <f aca="false">IF(COUNT(E2646,H2646)=2,E2646+H2646,"")</f>
        <v>731</v>
      </c>
    </row>
    <row r="2647" customFormat="false" ht="15" hidden="false" customHeight="false" outlineLevel="0" collapsed="false">
      <c r="A2647" s="7" t="s">
        <v>4307</v>
      </c>
      <c r="B2647" s="7" t="s">
        <v>4380</v>
      </c>
      <c r="C2647" s="8" t="s">
        <v>4381</v>
      </c>
      <c r="D2647" s="9" t="str">
        <f aca="false">A2647&amp;"|"&amp;B2647</f>
        <v>Texas|Collin County</v>
      </c>
      <c r="E2647" s="10" t="n">
        <v>1792</v>
      </c>
      <c r="F2647" s="10" t="n">
        <v>2738</v>
      </c>
      <c r="G2647" s="10" t="n">
        <v>271</v>
      </c>
      <c r="H2647" s="10" t="n">
        <v>17</v>
      </c>
      <c r="I2647" s="10" t="n">
        <v>828</v>
      </c>
      <c r="J2647" s="10" t="n">
        <v>117588</v>
      </c>
      <c r="K2647" s="11" t="n">
        <v>1116601</v>
      </c>
      <c r="L2647" s="12" t="n">
        <f aca="false">IF(COUNT(F2647,G2647)=2,F2647+G2647,"")</f>
        <v>3009</v>
      </c>
      <c r="M2647" s="12" t="n">
        <f aca="false">IF(COUNT(E2647,H2647)=2,E2647+H2647,"")</f>
        <v>1809</v>
      </c>
    </row>
    <row r="2648" customFormat="false" ht="15" hidden="false" customHeight="false" outlineLevel="0" collapsed="false">
      <c r="A2648" s="7" t="s">
        <v>4307</v>
      </c>
      <c r="B2648" s="7" t="s">
        <v>4382</v>
      </c>
      <c r="C2648" s="8" t="s">
        <v>4383</v>
      </c>
      <c r="D2648" s="9" t="str">
        <f aca="false">A2648&amp;"|"&amp;B2648</f>
        <v>Texas|Collingsworth County</v>
      </c>
      <c r="E2648" s="10" t="n">
        <v>619</v>
      </c>
      <c r="F2648" s="10" t="n">
        <v>929</v>
      </c>
      <c r="G2648" s="10" t="n">
        <v>140</v>
      </c>
      <c r="H2648" s="10" t="n">
        <v>17</v>
      </c>
      <c r="I2648" s="10" t="n">
        <v>637</v>
      </c>
      <c r="J2648" s="10" t="n">
        <v>60165</v>
      </c>
      <c r="K2648" s="11" t="n">
        <v>2733</v>
      </c>
      <c r="L2648" s="12" t="n">
        <f aca="false">IF(COUNT(F2648,G2648)=2,F2648+G2648,"")</f>
        <v>1069</v>
      </c>
      <c r="M2648" s="12" t="n">
        <f aca="false">IF(COUNT(E2648,H2648)=2,E2648+H2648,"")</f>
        <v>636</v>
      </c>
    </row>
    <row r="2649" customFormat="false" ht="15" hidden="false" customHeight="false" outlineLevel="0" collapsed="false">
      <c r="A2649" s="7" t="s">
        <v>4307</v>
      </c>
      <c r="B2649" s="7" t="s">
        <v>4384</v>
      </c>
      <c r="C2649" s="8" t="s">
        <v>4385</v>
      </c>
      <c r="D2649" s="9" t="str">
        <f aca="false">A2649&amp;"|"&amp;B2649</f>
        <v>Texas|Colorado County</v>
      </c>
      <c r="E2649" s="10" t="n">
        <v>1002</v>
      </c>
      <c r="F2649" s="10" t="n">
        <v>1674</v>
      </c>
      <c r="G2649" s="10" t="n">
        <v>151</v>
      </c>
      <c r="H2649" s="10" t="n">
        <v>17</v>
      </c>
      <c r="I2649" s="10" t="n">
        <v>802</v>
      </c>
      <c r="J2649" s="10" t="n">
        <v>68554</v>
      </c>
      <c r="K2649" s="11" t="n">
        <v>20736</v>
      </c>
      <c r="L2649" s="12" t="n">
        <f aca="false">IF(COUNT(F2649,G2649)=2,F2649+G2649,"")</f>
        <v>1825</v>
      </c>
      <c r="M2649" s="12" t="n">
        <f aca="false">IF(COUNT(E2649,H2649)=2,E2649+H2649,"")</f>
        <v>1019</v>
      </c>
    </row>
    <row r="2650" customFormat="false" ht="15" hidden="false" customHeight="false" outlineLevel="0" collapsed="false">
      <c r="A2650" s="7" t="s">
        <v>4307</v>
      </c>
      <c r="B2650" s="7" t="s">
        <v>4386</v>
      </c>
      <c r="C2650" s="8" t="s">
        <v>4387</v>
      </c>
      <c r="D2650" s="9" t="str">
        <f aca="false">A2650&amp;"|"&amp;B2650</f>
        <v>Texas|Comal County</v>
      </c>
      <c r="E2650" s="10" t="n">
        <v>1460</v>
      </c>
      <c r="F2650" s="10" t="n">
        <v>2339</v>
      </c>
      <c r="G2650" s="10" t="n">
        <v>221</v>
      </c>
      <c r="H2650" s="10" t="n">
        <v>17</v>
      </c>
      <c r="I2650" s="10" t="n">
        <v>741</v>
      </c>
      <c r="J2650" s="10" t="n">
        <v>99015</v>
      </c>
      <c r="K2650" s="11" t="n">
        <v>174552</v>
      </c>
      <c r="L2650" s="12" t="n">
        <f aca="false">IF(COUNT(F2650,G2650)=2,F2650+G2650,"")</f>
        <v>2560</v>
      </c>
      <c r="M2650" s="12" t="n">
        <f aca="false">IF(COUNT(E2650,H2650)=2,E2650+H2650,"")</f>
        <v>1477</v>
      </c>
    </row>
    <row r="2651" customFormat="false" ht="15" hidden="false" customHeight="false" outlineLevel="0" collapsed="false">
      <c r="A2651" s="7" t="s">
        <v>4307</v>
      </c>
      <c r="B2651" s="7" t="s">
        <v>1613</v>
      </c>
      <c r="C2651" s="8" t="s">
        <v>4388</v>
      </c>
      <c r="D2651" s="9" t="str">
        <f aca="false">A2651&amp;"|"&amp;B2651</f>
        <v>Texas|Comanche County</v>
      </c>
      <c r="E2651" s="10" t="n">
        <v>823</v>
      </c>
      <c r="F2651" s="10" t="n">
        <v>1323</v>
      </c>
      <c r="G2651" s="10" t="n">
        <v>140</v>
      </c>
      <c r="H2651" s="10" t="n">
        <v>17</v>
      </c>
      <c r="I2651" s="10" t="n">
        <v>537</v>
      </c>
      <c r="J2651" s="10" t="n">
        <v>59946</v>
      </c>
      <c r="K2651" s="11" t="n">
        <v>13786</v>
      </c>
      <c r="L2651" s="12" t="n">
        <f aca="false">IF(COUNT(F2651,G2651)=2,F2651+G2651,"")</f>
        <v>1463</v>
      </c>
      <c r="M2651" s="12" t="n">
        <f aca="false">IF(COUNT(E2651,H2651)=2,E2651+H2651,"")</f>
        <v>840</v>
      </c>
    </row>
    <row r="2652" customFormat="false" ht="15" hidden="false" customHeight="false" outlineLevel="0" collapsed="false">
      <c r="A2652" s="7" t="s">
        <v>4307</v>
      </c>
      <c r="B2652" s="7" t="s">
        <v>4389</v>
      </c>
      <c r="C2652" s="8" t="s">
        <v>4390</v>
      </c>
      <c r="D2652" s="9" t="str">
        <f aca="false">A2652&amp;"|"&amp;B2652</f>
        <v>Texas|Concho County</v>
      </c>
      <c r="E2652" s="10" t="n">
        <v>919</v>
      </c>
      <c r="F2652" s="10" t="n">
        <v>1167</v>
      </c>
      <c r="G2652" s="10" t="n">
        <v>140</v>
      </c>
      <c r="H2652" s="10" t="n">
        <v>17</v>
      </c>
      <c r="I2652" s="10" t="n">
        <v>490</v>
      </c>
      <c r="J2652" s="10" t="n">
        <v>59632</v>
      </c>
      <c r="K2652" s="11" t="n">
        <v>3301</v>
      </c>
      <c r="L2652" s="12" t="n">
        <f aca="false">IF(COUNT(F2652,G2652)=2,F2652+G2652,"")</f>
        <v>1307</v>
      </c>
      <c r="M2652" s="12" t="n">
        <f aca="false">IF(COUNT(E2652,H2652)=2,E2652+H2652,"")</f>
        <v>936</v>
      </c>
    </row>
    <row r="2653" customFormat="false" ht="15" hidden="false" customHeight="false" outlineLevel="0" collapsed="false">
      <c r="A2653" s="7" t="s">
        <v>4307</v>
      </c>
      <c r="B2653" s="7" t="s">
        <v>4391</v>
      </c>
      <c r="C2653" s="8" t="s">
        <v>4392</v>
      </c>
      <c r="D2653" s="9" t="str">
        <f aca="false">A2653&amp;"|"&amp;B2653</f>
        <v>Texas|Cooke County</v>
      </c>
      <c r="E2653" s="10" t="n">
        <v>1088</v>
      </c>
      <c r="F2653" s="10" t="n">
        <v>1663</v>
      </c>
      <c r="G2653" s="10" t="n">
        <v>164</v>
      </c>
      <c r="H2653" s="10" t="n">
        <v>17</v>
      </c>
      <c r="I2653" s="10" t="n">
        <v>598</v>
      </c>
      <c r="J2653" s="10" t="n">
        <v>72472</v>
      </c>
      <c r="K2653" s="11" t="n">
        <v>42473</v>
      </c>
      <c r="L2653" s="12" t="n">
        <f aca="false">IF(COUNT(F2653,G2653)=2,F2653+G2653,"")</f>
        <v>1827</v>
      </c>
      <c r="M2653" s="12" t="n">
        <f aca="false">IF(COUNT(E2653,H2653)=2,E2653+H2653,"")</f>
        <v>1105</v>
      </c>
    </row>
    <row r="2654" customFormat="false" ht="15" hidden="false" customHeight="false" outlineLevel="0" collapsed="false">
      <c r="A2654" s="7" t="s">
        <v>4307</v>
      </c>
      <c r="B2654" s="7" t="s">
        <v>4393</v>
      </c>
      <c r="C2654" s="8" t="s">
        <v>4394</v>
      </c>
      <c r="D2654" s="9" t="str">
        <f aca="false">A2654&amp;"|"&amp;B2654</f>
        <v>Texas|Coryell County</v>
      </c>
      <c r="E2654" s="10" t="n">
        <v>1120</v>
      </c>
      <c r="F2654" s="10" t="n">
        <v>1483</v>
      </c>
      <c r="G2654" s="10" t="n">
        <v>169</v>
      </c>
      <c r="H2654" s="10" t="n">
        <v>17</v>
      </c>
      <c r="I2654" s="10" t="n">
        <v>576</v>
      </c>
      <c r="J2654" s="10" t="n">
        <v>68904</v>
      </c>
      <c r="K2654" s="11" t="n">
        <v>83772</v>
      </c>
      <c r="L2654" s="12" t="n">
        <f aca="false">IF(COUNT(F2654,G2654)=2,F2654+G2654,"")</f>
        <v>1652</v>
      </c>
      <c r="M2654" s="12" t="n">
        <f aca="false">IF(COUNT(E2654,H2654)=2,E2654+H2654,"")</f>
        <v>1137</v>
      </c>
    </row>
    <row r="2655" customFormat="false" ht="15" hidden="false" customHeight="false" outlineLevel="0" collapsed="false">
      <c r="A2655" s="7" t="s">
        <v>4307</v>
      </c>
      <c r="B2655" s="7" t="s">
        <v>4395</v>
      </c>
      <c r="C2655" s="8" t="s">
        <v>4396</v>
      </c>
      <c r="D2655" s="9" t="str">
        <f aca="false">A2655&amp;"|"&amp;B2655</f>
        <v>Texas|Cottle County</v>
      </c>
      <c r="E2655" s="10" t="n">
        <v>323</v>
      </c>
      <c r="F2655" s="10" t="n">
        <v>1198</v>
      </c>
      <c r="G2655" s="10" t="n">
        <v>140</v>
      </c>
      <c r="H2655" s="10" t="n">
        <v>17</v>
      </c>
      <c r="I2655" s="10" t="n">
        <v>563</v>
      </c>
      <c r="J2655" s="10" t="n">
        <v>58819</v>
      </c>
      <c r="K2655" s="11" t="n">
        <v>1302</v>
      </c>
      <c r="L2655" s="12" t="n">
        <f aca="false">IF(COUNT(F2655,G2655)=2,F2655+G2655,"")</f>
        <v>1338</v>
      </c>
      <c r="M2655" s="12" t="n">
        <f aca="false">IF(COUNT(E2655,H2655)=2,E2655+H2655,"")</f>
        <v>340</v>
      </c>
    </row>
    <row r="2656" customFormat="false" ht="15" hidden="false" customHeight="false" outlineLevel="0" collapsed="false">
      <c r="A2656" s="7" t="s">
        <v>4307</v>
      </c>
      <c r="B2656" s="7" t="s">
        <v>4397</v>
      </c>
      <c r="C2656" s="8" t="s">
        <v>4398</v>
      </c>
      <c r="D2656" s="9" t="str">
        <f aca="false">A2656&amp;"|"&amp;B2656</f>
        <v>Texas|Crane County</v>
      </c>
      <c r="E2656" s="10" t="n">
        <v>883</v>
      </c>
      <c r="F2656" s="10" t="n">
        <v>1125</v>
      </c>
      <c r="G2656" s="10" t="n">
        <v>140</v>
      </c>
      <c r="H2656" s="10" t="n">
        <v>17</v>
      </c>
      <c r="I2656" s="10" t="n">
        <v>672</v>
      </c>
      <c r="J2656" s="10" t="n">
        <v>59915</v>
      </c>
      <c r="K2656" s="11" t="n">
        <v>4623</v>
      </c>
      <c r="L2656" s="12" t="n">
        <f aca="false">IF(COUNT(F2656,G2656)=2,F2656+G2656,"")</f>
        <v>1265</v>
      </c>
      <c r="M2656" s="12" t="n">
        <f aca="false">IF(COUNT(E2656,H2656)=2,E2656+H2656,"")</f>
        <v>900</v>
      </c>
    </row>
    <row r="2657" customFormat="false" ht="15" hidden="false" customHeight="false" outlineLevel="0" collapsed="false">
      <c r="A2657" s="7" t="s">
        <v>4307</v>
      </c>
      <c r="B2657" s="7" t="s">
        <v>4206</v>
      </c>
      <c r="C2657" s="8" t="s">
        <v>4399</v>
      </c>
      <c r="D2657" s="9" t="str">
        <f aca="false">A2657&amp;"|"&amp;B2657</f>
        <v>Texas|Crockett County</v>
      </c>
      <c r="E2657" s="10" t="n">
        <v>585</v>
      </c>
      <c r="F2657" s="10" t="n">
        <v>2727</v>
      </c>
      <c r="G2657" s="10" t="n">
        <v>140</v>
      </c>
      <c r="H2657" s="10" t="n">
        <v>17</v>
      </c>
      <c r="I2657" s="10" t="n">
        <v>490</v>
      </c>
      <c r="J2657" s="10" t="n">
        <v>81739</v>
      </c>
      <c r="K2657" s="11" t="n">
        <v>2881</v>
      </c>
      <c r="L2657" s="12" t="n">
        <f aca="false">IF(COUNT(F2657,G2657)=2,F2657+G2657,"")</f>
        <v>2867</v>
      </c>
      <c r="M2657" s="12" t="n">
        <f aca="false">IF(COUNT(E2657,H2657)=2,E2657+H2657,"")</f>
        <v>602</v>
      </c>
    </row>
    <row r="2658" customFormat="false" ht="15" hidden="false" customHeight="false" outlineLevel="0" collapsed="false">
      <c r="A2658" s="7" t="s">
        <v>4307</v>
      </c>
      <c r="B2658" s="7" t="s">
        <v>4400</v>
      </c>
      <c r="C2658" s="8" t="s">
        <v>4401</v>
      </c>
      <c r="D2658" s="9" t="str">
        <f aca="false">A2658&amp;"|"&amp;B2658</f>
        <v>Texas|Crosby County</v>
      </c>
      <c r="E2658" s="10" t="n">
        <v>637</v>
      </c>
      <c r="F2658" s="10" t="n">
        <v>1241</v>
      </c>
      <c r="G2658" s="10" t="n">
        <v>140</v>
      </c>
      <c r="H2658" s="10" t="n">
        <v>17</v>
      </c>
      <c r="I2658" s="10" t="n">
        <v>633</v>
      </c>
      <c r="J2658" s="10" t="n">
        <v>52197</v>
      </c>
      <c r="K2658" s="11" t="n">
        <v>5072</v>
      </c>
      <c r="L2658" s="12" t="n">
        <f aca="false">IF(COUNT(F2658,G2658)=2,F2658+G2658,"")</f>
        <v>1381</v>
      </c>
      <c r="M2658" s="12" t="n">
        <f aca="false">IF(COUNT(E2658,H2658)=2,E2658+H2658,"")</f>
        <v>654</v>
      </c>
    </row>
    <row r="2659" customFormat="false" ht="15" hidden="false" customHeight="false" outlineLevel="0" collapsed="false">
      <c r="A2659" s="7" t="s">
        <v>4307</v>
      </c>
      <c r="B2659" s="7" t="s">
        <v>4402</v>
      </c>
      <c r="C2659" s="8" t="s">
        <v>4403</v>
      </c>
      <c r="D2659" s="9" t="str">
        <f aca="false">A2659&amp;"|"&amp;B2659</f>
        <v>Texas|Culberson County</v>
      </c>
      <c r="E2659" s="10" t="n">
        <v>971</v>
      </c>
      <c r="F2659" s="10" t="n">
        <v>1297</v>
      </c>
      <c r="G2659" s="10" t="n">
        <v>147</v>
      </c>
      <c r="H2659" s="10" t="n">
        <v>17</v>
      </c>
      <c r="I2659" s="10" t="n">
        <v>529</v>
      </c>
      <c r="J2659" s="10" t="n">
        <v>42672</v>
      </c>
      <c r="K2659" s="11" t="n">
        <v>2181</v>
      </c>
      <c r="L2659" s="12" t="n">
        <f aca="false">IF(COUNT(F2659,G2659)=2,F2659+G2659,"")</f>
        <v>1444</v>
      </c>
      <c r="M2659" s="12" t="n">
        <f aca="false">IF(COUNT(E2659,H2659)=2,E2659+H2659,"")</f>
        <v>988</v>
      </c>
    </row>
    <row r="2660" customFormat="false" ht="15" hidden="false" customHeight="false" outlineLevel="0" collapsed="false">
      <c r="A2660" s="7" t="s">
        <v>4307</v>
      </c>
      <c r="B2660" s="7" t="s">
        <v>4404</v>
      </c>
      <c r="C2660" s="8" t="s">
        <v>4405</v>
      </c>
      <c r="D2660" s="9" t="str">
        <f aca="false">A2660&amp;"|"&amp;B2660</f>
        <v>Texas|Dallam County</v>
      </c>
      <c r="E2660" s="10" t="n">
        <v>1074</v>
      </c>
      <c r="F2660" s="10" t="n">
        <v>1237</v>
      </c>
      <c r="G2660" s="10" t="n">
        <v>162</v>
      </c>
      <c r="H2660" s="10" t="n">
        <v>17</v>
      </c>
      <c r="I2660" s="10" t="n">
        <v>637</v>
      </c>
      <c r="J2660" s="10" t="n">
        <v>72332</v>
      </c>
      <c r="K2660" s="11" t="n">
        <v>7180</v>
      </c>
      <c r="L2660" s="12" t="n">
        <f aca="false">IF(COUNT(F2660,G2660)=2,F2660+G2660,"")</f>
        <v>1399</v>
      </c>
      <c r="M2660" s="12" t="n">
        <f aca="false">IF(COUNT(E2660,H2660)=2,E2660+H2660,"")</f>
        <v>1091</v>
      </c>
    </row>
    <row r="2661" customFormat="false" ht="15" hidden="false" customHeight="false" outlineLevel="0" collapsed="false">
      <c r="A2661" s="7" t="s">
        <v>4307</v>
      </c>
      <c r="B2661" s="7" t="s">
        <v>101</v>
      </c>
      <c r="C2661" s="8" t="s">
        <v>4406</v>
      </c>
      <c r="D2661" s="9" t="str">
        <f aca="false">A2661&amp;"|"&amp;B2661</f>
        <v>Texas|Dallas County</v>
      </c>
      <c r="E2661" s="10" t="n">
        <v>1469</v>
      </c>
      <c r="F2661" s="10" t="n">
        <v>2070</v>
      </c>
      <c r="G2661" s="10" t="n">
        <v>222</v>
      </c>
      <c r="H2661" s="10" t="n">
        <v>17</v>
      </c>
      <c r="I2661" s="10" t="n">
        <v>841</v>
      </c>
      <c r="J2661" s="10" t="n">
        <v>74149</v>
      </c>
      <c r="K2661" s="11" t="n">
        <v>2603816</v>
      </c>
      <c r="L2661" s="12" t="n">
        <f aca="false">IF(COUNT(F2661,G2661)=2,F2661+G2661,"")</f>
        <v>2292</v>
      </c>
      <c r="M2661" s="12" t="n">
        <f aca="false">IF(COUNT(E2661,H2661)=2,E2661+H2661,"")</f>
        <v>1486</v>
      </c>
    </row>
    <row r="2662" customFormat="false" ht="15" hidden="false" customHeight="false" outlineLevel="0" collapsed="false">
      <c r="A2662" s="7" t="s">
        <v>4307</v>
      </c>
      <c r="B2662" s="7" t="s">
        <v>866</v>
      </c>
      <c r="C2662" s="8" t="s">
        <v>4407</v>
      </c>
      <c r="D2662" s="9" t="str">
        <f aca="false">A2662&amp;"|"&amp;B2662</f>
        <v>Texas|Dawson County</v>
      </c>
      <c r="E2662" s="10" t="n">
        <v>873</v>
      </c>
      <c r="F2662" s="10" t="n">
        <v>1332</v>
      </c>
      <c r="G2662" s="10" t="n">
        <v>140</v>
      </c>
      <c r="H2662" s="10" t="n">
        <v>17</v>
      </c>
      <c r="I2662" s="10" t="n">
        <v>672</v>
      </c>
      <c r="J2662" s="10" t="n">
        <v>55789</v>
      </c>
      <c r="K2662" s="11" t="n">
        <v>12311</v>
      </c>
      <c r="L2662" s="12" t="n">
        <f aca="false">IF(COUNT(F2662,G2662)=2,F2662+G2662,"")</f>
        <v>1472</v>
      </c>
      <c r="M2662" s="12" t="n">
        <f aca="false">IF(COUNT(E2662,H2662)=2,E2662+H2662,"")</f>
        <v>890</v>
      </c>
    </row>
    <row r="2663" customFormat="false" ht="15" hidden="false" customHeight="false" outlineLevel="0" collapsed="false">
      <c r="A2663" s="7" t="s">
        <v>4307</v>
      </c>
      <c r="B2663" s="7" t="s">
        <v>4408</v>
      </c>
      <c r="C2663" s="8" t="s">
        <v>4409</v>
      </c>
      <c r="D2663" s="9" t="str">
        <f aca="false">A2663&amp;"|"&amp;B2663</f>
        <v>Texas|DeWitt County</v>
      </c>
      <c r="E2663" s="10" t="n">
        <v>955</v>
      </c>
      <c r="F2663" s="10" t="n">
        <v>1535</v>
      </c>
      <c r="G2663" s="10" t="n">
        <v>144</v>
      </c>
      <c r="H2663" s="10" t="n">
        <v>17</v>
      </c>
      <c r="I2663" s="10" t="n">
        <v>537</v>
      </c>
      <c r="J2663" s="10" t="n">
        <v>64014</v>
      </c>
      <c r="K2663" s="11" t="n">
        <v>19853</v>
      </c>
      <c r="L2663" s="12" t="n">
        <f aca="false">IF(COUNT(F2663,G2663)=2,F2663+G2663,"")</f>
        <v>1679</v>
      </c>
      <c r="M2663" s="12" t="n">
        <f aca="false">IF(COUNT(E2663,H2663)=2,E2663+H2663,"")</f>
        <v>972</v>
      </c>
    </row>
    <row r="2664" customFormat="false" ht="15" hidden="false" customHeight="false" outlineLevel="0" collapsed="false">
      <c r="A2664" s="7" t="s">
        <v>4307</v>
      </c>
      <c r="B2664" s="7" t="s">
        <v>4410</v>
      </c>
      <c r="C2664" s="8" t="s">
        <v>4411</v>
      </c>
      <c r="D2664" s="9" t="str">
        <f aca="false">A2664&amp;"|"&amp;B2664</f>
        <v>Texas|Deaf Smith County</v>
      </c>
      <c r="E2664" s="10" t="n">
        <v>919</v>
      </c>
      <c r="F2664" s="10" t="n">
        <v>1325</v>
      </c>
      <c r="G2664" s="10" t="n">
        <v>140</v>
      </c>
      <c r="H2664" s="10" t="n">
        <v>17</v>
      </c>
      <c r="I2664" s="10" t="n">
        <v>637</v>
      </c>
      <c r="J2664" s="10" t="n">
        <v>54114</v>
      </c>
      <c r="K2664" s="11" t="n">
        <v>18487</v>
      </c>
      <c r="L2664" s="12" t="n">
        <f aca="false">IF(COUNT(F2664,G2664)=2,F2664+G2664,"")</f>
        <v>1465</v>
      </c>
      <c r="M2664" s="12" t="n">
        <f aca="false">IF(COUNT(E2664,H2664)=2,E2664+H2664,"")</f>
        <v>936</v>
      </c>
    </row>
    <row r="2665" customFormat="false" ht="15" hidden="false" customHeight="false" outlineLevel="0" collapsed="false">
      <c r="A2665" s="7" t="s">
        <v>4307</v>
      </c>
      <c r="B2665" s="7" t="s">
        <v>560</v>
      </c>
      <c r="C2665" s="8" t="s">
        <v>4412</v>
      </c>
      <c r="D2665" s="9" t="str">
        <f aca="false">A2665&amp;"|"&amp;B2665</f>
        <v>Texas|Delta County</v>
      </c>
      <c r="E2665" s="10" t="n">
        <v>857</v>
      </c>
      <c r="F2665" s="10" t="n">
        <v>1524</v>
      </c>
      <c r="G2665" s="10" t="n">
        <v>140</v>
      </c>
      <c r="H2665" s="10" t="n">
        <v>17</v>
      </c>
      <c r="I2665" s="10" t="n">
        <v>524</v>
      </c>
      <c r="J2665" s="10" t="n">
        <v>62855</v>
      </c>
      <c r="K2665" s="11" t="n">
        <v>5345</v>
      </c>
      <c r="L2665" s="12" t="n">
        <f aca="false">IF(COUNT(F2665,G2665)=2,F2665+G2665,"")</f>
        <v>1664</v>
      </c>
      <c r="M2665" s="12" t="n">
        <f aca="false">IF(COUNT(E2665,H2665)=2,E2665+H2665,"")</f>
        <v>874</v>
      </c>
    </row>
    <row r="2666" customFormat="false" ht="15" hidden="false" customHeight="false" outlineLevel="0" collapsed="false">
      <c r="A2666" s="7" t="s">
        <v>4307</v>
      </c>
      <c r="B2666" s="7" t="s">
        <v>4413</v>
      </c>
      <c r="C2666" s="8" t="s">
        <v>4414</v>
      </c>
      <c r="D2666" s="9" t="str">
        <f aca="false">A2666&amp;"|"&amp;B2666</f>
        <v>Texas|Denton County</v>
      </c>
      <c r="E2666" s="10" t="n">
        <v>1642</v>
      </c>
      <c r="F2666" s="10" t="n">
        <v>2563</v>
      </c>
      <c r="G2666" s="10" t="n">
        <v>248</v>
      </c>
      <c r="H2666" s="10" t="n">
        <v>17</v>
      </c>
      <c r="I2666" s="10" t="n">
        <v>828</v>
      </c>
      <c r="J2666" s="10" t="n">
        <v>108185</v>
      </c>
      <c r="K2666" s="11" t="n">
        <v>945644</v>
      </c>
      <c r="L2666" s="12" t="n">
        <f aca="false">IF(COUNT(F2666,G2666)=2,F2666+G2666,"")</f>
        <v>2811</v>
      </c>
      <c r="M2666" s="12" t="n">
        <f aca="false">IF(COUNT(E2666,H2666)=2,E2666+H2666,"")</f>
        <v>1659</v>
      </c>
    </row>
    <row r="2667" customFormat="false" ht="15" hidden="false" customHeight="false" outlineLevel="0" collapsed="false">
      <c r="A2667" s="7" t="s">
        <v>4307</v>
      </c>
      <c r="B2667" s="7" t="s">
        <v>4415</v>
      </c>
      <c r="C2667" s="8" t="s">
        <v>4416</v>
      </c>
      <c r="D2667" s="9" t="str">
        <f aca="false">A2667&amp;"|"&amp;B2667</f>
        <v>Texas|Dickens County</v>
      </c>
      <c r="E2667" s="10" t="n">
        <v>753</v>
      </c>
      <c r="F2667" s="10" t="n">
        <v>1268</v>
      </c>
      <c r="G2667" s="10" t="n">
        <v>140</v>
      </c>
      <c r="H2667" s="10" t="n">
        <v>17</v>
      </c>
      <c r="I2667" s="10" t="n">
        <v>633</v>
      </c>
      <c r="J2667" s="10" t="n">
        <v>50417</v>
      </c>
      <c r="K2667" s="11" t="n">
        <v>1641</v>
      </c>
      <c r="L2667" s="12" t="n">
        <f aca="false">IF(COUNT(F2667,G2667)=2,F2667+G2667,"")</f>
        <v>1408</v>
      </c>
      <c r="M2667" s="12" t="n">
        <f aca="false">IF(COUNT(E2667,H2667)=2,E2667+H2667,"")</f>
        <v>770</v>
      </c>
    </row>
    <row r="2668" customFormat="false" ht="15" hidden="false" customHeight="false" outlineLevel="0" collapsed="false">
      <c r="A2668" s="7" t="s">
        <v>4307</v>
      </c>
      <c r="B2668" s="7" t="s">
        <v>4417</v>
      </c>
      <c r="C2668" s="8" t="s">
        <v>4418</v>
      </c>
      <c r="D2668" s="9" t="str">
        <f aca="false">A2668&amp;"|"&amp;B2668</f>
        <v>Texas|Dimmit County</v>
      </c>
      <c r="E2668" s="10" t="n">
        <v>753</v>
      </c>
      <c r="F2668" s="10" t="n">
        <v>1095</v>
      </c>
      <c r="G2668" s="10" t="n">
        <v>140</v>
      </c>
      <c r="H2668" s="10" t="n">
        <v>17</v>
      </c>
      <c r="I2668" s="10" t="n">
        <v>563</v>
      </c>
      <c r="J2668" s="10" t="n">
        <v>33409</v>
      </c>
      <c r="K2668" s="11" t="n">
        <v>8507</v>
      </c>
      <c r="L2668" s="12" t="n">
        <f aca="false">IF(COUNT(F2668,G2668)=2,F2668+G2668,"")</f>
        <v>1235</v>
      </c>
      <c r="M2668" s="12" t="n">
        <f aca="false">IF(COUNT(E2668,H2668)=2,E2668+H2668,"")</f>
        <v>770</v>
      </c>
    </row>
    <row r="2669" customFormat="false" ht="15" hidden="false" customHeight="false" outlineLevel="0" collapsed="false">
      <c r="A2669" s="7" t="s">
        <v>4307</v>
      </c>
      <c r="B2669" s="7" t="s">
        <v>4419</v>
      </c>
      <c r="C2669" s="8" t="s">
        <v>4420</v>
      </c>
      <c r="D2669" s="9" t="str">
        <f aca="false">A2669&amp;"|"&amp;B2669</f>
        <v>Texas|Donley County</v>
      </c>
      <c r="E2669" s="10" t="n">
        <v>686</v>
      </c>
      <c r="F2669" s="10" t="n">
        <v>1447</v>
      </c>
      <c r="G2669" s="10" t="n">
        <v>140</v>
      </c>
      <c r="H2669" s="10" t="n">
        <v>17</v>
      </c>
      <c r="I2669" s="10" t="n">
        <v>637</v>
      </c>
      <c r="J2669" s="10" t="n">
        <v>56648</v>
      </c>
      <c r="K2669" s="11" t="n">
        <v>3276</v>
      </c>
      <c r="L2669" s="12" t="n">
        <f aca="false">IF(COUNT(F2669,G2669)=2,F2669+G2669,"")</f>
        <v>1587</v>
      </c>
      <c r="M2669" s="12" t="n">
        <f aca="false">IF(COUNT(E2669,H2669)=2,E2669+H2669,"")</f>
        <v>703</v>
      </c>
    </row>
    <row r="2670" customFormat="false" ht="15" hidden="false" customHeight="false" outlineLevel="0" collapsed="false">
      <c r="A2670" s="7" t="s">
        <v>4307</v>
      </c>
      <c r="B2670" s="7" t="s">
        <v>703</v>
      </c>
      <c r="C2670" s="8" t="s">
        <v>4421</v>
      </c>
      <c r="D2670" s="9" t="str">
        <f aca="false">A2670&amp;"|"&amp;B2670</f>
        <v>Texas|Duval County</v>
      </c>
      <c r="E2670" s="10" t="n">
        <v>737</v>
      </c>
      <c r="F2670" s="10" t="n">
        <v>1135</v>
      </c>
      <c r="G2670" s="10" t="n">
        <v>140</v>
      </c>
      <c r="H2670" s="10" t="n">
        <v>17</v>
      </c>
      <c r="I2670" s="10" t="n">
        <v>663</v>
      </c>
      <c r="J2670" s="10" t="n">
        <v>50081</v>
      </c>
      <c r="K2670" s="11" t="n">
        <v>9824</v>
      </c>
      <c r="L2670" s="12" t="n">
        <f aca="false">IF(COUNT(F2670,G2670)=2,F2670+G2670,"")</f>
        <v>1275</v>
      </c>
      <c r="M2670" s="12" t="n">
        <f aca="false">IF(COUNT(E2670,H2670)=2,E2670+H2670,"")</f>
        <v>754</v>
      </c>
    </row>
    <row r="2671" customFormat="false" ht="15" hidden="false" customHeight="false" outlineLevel="0" collapsed="false">
      <c r="A2671" s="7" t="s">
        <v>4307</v>
      </c>
      <c r="B2671" s="7" t="s">
        <v>4422</v>
      </c>
      <c r="C2671" s="8" t="s">
        <v>4423</v>
      </c>
      <c r="D2671" s="9" t="str">
        <f aca="false">A2671&amp;"|"&amp;B2671</f>
        <v>Texas|Eastland County</v>
      </c>
      <c r="E2671" s="10" t="n">
        <v>803</v>
      </c>
      <c r="F2671" s="10" t="n">
        <v>1468</v>
      </c>
      <c r="G2671" s="10" t="n">
        <v>140</v>
      </c>
      <c r="H2671" s="10" t="n">
        <v>17</v>
      </c>
      <c r="I2671" s="10" t="n">
        <v>537</v>
      </c>
      <c r="J2671" s="10" t="n">
        <v>51741</v>
      </c>
      <c r="K2671" s="11" t="n">
        <v>17846</v>
      </c>
      <c r="L2671" s="12" t="n">
        <f aca="false">IF(COUNT(F2671,G2671)=2,F2671+G2671,"")</f>
        <v>1608</v>
      </c>
      <c r="M2671" s="12" t="n">
        <f aca="false">IF(COUNT(E2671,H2671)=2,E2671+H2671,"")</f>
        <v>820</v>
      </c>
    </row>
    <row r="2672" customFormat="false" ht="15" hidden="false" customHeight="false" outlineLevel="0" collapsed="false">
      <c r="A2672" s="7" t="s">
        <v>4307</v>
      </c>
      <c r="B2672" s="7" t="s">
        <v>4424</v>
      </c>
      <c r="C2672" s="8" t="s">
        <v>4425</v>
      </c>
      <c r="D2672" s="9" t="str">
        <f aca="false">A2672&amp;"|"&amp;B2672</f>
        <v>Texas|Ector County</v>
      </c>
      <c r="E2672" s="10" t="n">
        <v>1284</v>
      </c>
      <c r="F2672" s="10" t="n">
        <v>1786</v>
      </c>
      <c r="G2672" s="10" t="n">
        <v>194</v>
      </c>
      <c r="H2672" s="10" t="n">
        <v>17</v>
      </c>
      <c r="I2672" s="10" t="n">
        <v>672</v>
      </c>
      <c r="J2672" s="10" t="n">
        <v>71031</v>
      </c>
      <c r="K2672" s="11" t="n">
        <v>163206</v>
      </c>
      <c r="L2672" s="12" t="n">
        <f aca="false">IF(COUNT(F2672,G2672)=2,F2672+G2672,"")</f>
        <v>1980</v>
      </c>
      <c r="M2672" s="12" t="n">
        <f aca="false">IF(COUNT(E2672,H2672)=2,E2672+H2672,"")</f>
        <v>1301</v>
      </c>
    </row>
    <row r="2673" customFormat="false" ht="15" hidden="false" customHeight="false" outlineLevel="0" collapsed="false">
      <c r="A2673" s="7" t="s">
        <v>4307</v>
      </c>
      <c r="B2673" s="7" t="s">
        <v>1188</v>
      </c>
      <c r="C2673" s="8" t="s">
        <v>4426</v>
      </c>
      <c r="D2673" s="9" t="str">
        <f aca="false">A2673&amp;"|"&amp;B2673</f>
        <v>Texas|Edwards County</v>
      </c>
      <c r="E2673" s="10" t="n">
        <v>714</v>
      </c>
      <c r="F2673" s="10"/>
      <c r="G2673" s="10" t="n">
        <v>140</v>
      </c>
      <c r="H2673" s="10" t="n">
        <v>17</v>
      </c>
      <c r="I2673" s="10" t="n">
        <v>563</v>
      </c>
      <c r="J2673" s="10" t="n">
        <v>38500</v>
      </c>
      <c r="K2673" s="11" t="n">
        <v>1392</v>
      </c>
      <c r="L2673" s="12" t="str">
        <f aca="false">IF(COUNT(F2673,G2673)=2,F2673+G2673,"")</f>
        <v/>
      </c>
      <c r="M2673" s="12" t="n">
        <f aca="false">IF(COUNT(E2673,H2673)=2,E2673+H2673,"")</f>
        <v>731</v>
      </c>
    </row>
    <row r="2674" customFormat="false" ht="15" hidden="false" customHeight="false" outlineLevel="0" collapsed="false">
      <c r="A2674" s="7" t="s">
        <v>4307</v>
      </c>
      <c r="B2674" s="7" t="s">
        <v>570</v>
      </c>
      <c r="C2674" s="8" t="s">
        <v>4427</v>
      </c>
      <c r="D2674" s="9" t="str">
        <f aca="false">A2674&amp;"|"&amp;B2674</f>
        <v>Texas|El Paso County</v>
      </c>
      <c r="E2674" s="10" t="n">
        <v>1045</v>
      </c>
      <c r="F2674" s="10" t="n">
        <v>1562</v>
      </c>
      <c r="G2674" s="10" t="n">
        <v>158</v>
      </c>
      <c r="H2674" s="10" t="n">
        <v>17</v>
      </c>
      <c r="I2674" s="10" t="n">
        <v>529</v>
      </c>
      <c r="J2674" s="10" t="n">
        <v>58859</v>
      </c>
      <c r="K2674" s="11" t="n">
        <v>866275</v>
      </c>
      <c r="L2674" s="12" t="n">
        <f aca="false">IF(COUNT(F2674,G2674)=2,F2674+G2674,"")</f>
        <v>1720</v>
      </c>
      <c r="M2674" s="12" t="n">
        <f aca="false">IF(COUNT(E2674,H2674)=2,E2674+H2674,"")</f>
        <v>1062</v>
      </c>
    </row>
    <row r="2675" customFormat="false" ht="15" hidden="false" customHeight="false" outlineLevel="0" collapsed="false">
      <c r="A2675" s="7" t="s">
        <v>4307</v>
      </c>
      <c r="B2675" s="7" t="s">
        <v>1626</v>
      </c>
      <c r="C2675" s="8" t="s">
        <v>4428</v>
      </c>
      <c r="D2675" s="9" t="str">
        <f aca="false">A2675&amp;"|"&amp;B2675</f>
        <v>Texas|Ellis County</v>
      </c>
      <c r="E2675" s="10" t="n">
        <v>1449</v>
      </c>
      <c r="F2675" s="10" t="n">
        <v>2171</v>
      </c>
      <c r="G2675" s="10" t="n">
        <v>219</v>
      </c>
      <c r="H2675" s="10" t="n">
        <v>17</v>
      </c>
      <c r="I2675" s="10" t="n">
        <v>828</v>
      </c>
      <c r="J2675" s="10" t="n">
        <v>95898</v>
      </c>
      <c r="K2675" s="11" t="n">
        <v>203927</v>
      </c>
      <c r="L2675" s="12" t="n">
        <f aca="false">IF(COUNT(F2675,G2675)=2,F2675+G2675,"")</f>
        <v>2390</v>
      </c>
      <c r="M2675" s="12" t="n">
        <f aca="false">IF(COUNT(E2675,H2675)=2,E2675+H2675,"")</f>
        <v>1466</v>
      </c>
    </row>
    <row r="2676" customFormat="false" ht="15" hidden="false" customHeight="false" outlineLevel="0" collapsed="false">
      <c r="A2676" s="7" t="s">
        <v>4307</v>
      </c>
      <c r="B2676" s="7" t="s">
        <v>4429</v>
      </c>
      <c r="C2676" s="8" t="s">
        <v>4430</v>
      </c>
      <c r="D2676" s="9" t="str">
        <f aca="false">A2676&amp;"|"&amp;B2676</f>
        <v>Texas|Erath County</v>
      </c>
      <c r="E2676" s="10" t="n">
        <v>1134</v>
      </c>
      <c r="F2676" s="10" t="n">
        <v>1692</v>
      </c>
      <c r="G2676" s="10" t="n">
        <v>171</v>
      </c>
      <c r="H2676" s="10" t="n">
        <v>17</v>
      </c>
      <c r="I2676" s="10" t="n">
        <v>828</v>
      </c>
      <c r="J2676" s="10" t="n">
        <v>65351</v>
      </c>
      <c r="K2676" s="11" t="n">
        <v>43244</v>
      </c>
      <c r="L2676" s="12" t="n">
        <f aca="false">IF(COUNT(F2676,G2676)=2,F2676+G2676,"")</f>
        <v>1863</v>
      </c>
      <c r="M2676" s="12" t="n">
        <f aca="false">IF(COUNT(E2676,H2676)=2,E2676+H2676,"")</f>
        <v>1151</v>
      </c>
    </row>
    <row r="2677" customFormat="false" ht="15" hidden="false" customHeight="false" outlineLevel="0" collapsed="false">
      <c r="A2677" s="7" t="s">
        <v>4307</v>
      </c>
      <c r="B2677" s="7" t="s">
        <v>4431</v>
      </c>
      <c r="C2677" s="8" t="s">
        <v>4432</v>
      </c>
      <c r="D2677" s="9" t="str">
        <f aca="false">A2677&amp;"|"&amp;B2677</f>
        <v>Texas|Falls County</v>
      </c>
      <c r="E2677" s="10" t="n">
        <v>747</v>
      </c>
      <c r="F2677" s="10" t="n">
        <v>1189</v>
      </c>
      <c r="G2677" s="10" t="n">
        <v>140</v>
      </c>
      <c r="H2677" s="10" t="n">
        <v>17</v>
      </c>
      <c r="I2677" s="10" t="n">
        <v>581</v>
      </c>
      <c r="J2677" s="10" t="n">
        <v>55372</v>
      </c>
      <c r="K2677" s="11" t="n">
        <v>17063</v>
      </c>
      <c r="L2677" s="12" t="n">
        <f aca="false">IF(COUNT(F2677,G2677)=2,F2677+G2677,"")</f>
        <v>1329</v>
      </c>
      <c r="M2677" s="12" t="n">
        <f aca="false">IF(COUNT(E2677,H2677)=2,E2677+H2677,"")</f>
        <v>764</v>
      </c>
    </row>
    <row r="2678" customFormat="false" ht="15" hidden="false" customHeight="false" outlineLevel="0" collapsed="false">
      <c r="A2678" s="7" t="s">
        <v>4307</v>
      </c>
      <c r="B2678" s="7" t="s">
        <v>889</v>
      </c>
      <c r="C2678" s="8" t="s">
        <v>4433</v>
      </c>
      <c r="D2678" s="9" t="str">
        <f aca="false">A2678&amp;"|"&amp;B2678</f>
        <v>Texas|Fannin County</v>
      </c>
      <c r="E2678" s="10" t="n">
        <v>994</v>
      </c>
      <c r="F2678" s="10" t="n">
        <v>1630</v>
      </c>
      <c r="G2678" s="10" t="n">
        <v>150</v>
      </c>
      <c r="H2678" s="10" t="n">
        <v>17</v>
      </c>
      <c r="I2678" s="10" t="n">
        <v>598</v>
      </c>
      <c r="J2678" s="10" t="n">
        <v>68377</v>
      </c>
      <c r="K2678" s="11" t="n">
        <v>36525</v>
      </c>
      <c r="L2678" s="12" t="n">
        <f aca="false">IF(COUNT(F2678,G2678)=2,F2678+G2678,"")</f>
        <v>1780</v>
      </c>
      <c r="M2678" s="12" t="n">
        <f aca="false">IF(COUNT(E2678,H2678)=2,E2678+H2678,"")</f>
        <v>1011</v>
      </c>
    </row>
    <row r="2679" customFormat="false" ht="15" hidden="false" customHeight="false" outlineLevel="0" collapsed="false">
      <c r="A2679" s="7" t="s">
        <v>4307</v>
      </c>
      <c r="B2679" s="7" t="s">
        <v>111</v>
      </c>
      <c r="C2679" s="8" t="s">
        <v>4434</v>
      </c>
      <c r="D2679" s="9" t="str">
        <f aca="false">A2679&amp;"|"&amp;B2679</f>
        <v>Texas|Fayette County</v>
      </c>
      <c r="E2679" s="10" t="n">
        <v>909</v>
      </c>
      <c r="F2679" s="10" t="n">
        <v>1654</v>
      </c>
      <c r="G2679" s="10" t="n">
        <v>140</v>
      </c>
      <c r="H2679" s="10" t="n">
        <v>17</v>
      </c>
      <c r="I2679" s="10" t="n">
        <v>875</v>
      </c>
      <c r="J2679" s="10" t="n">
        <v>76541</v>
      </c>
      <c r="K2679" s="11" t="n">
        <v>24783</v>
      </c>
      <c r="L2679" s="12" t="n">
        <f aca="false">IF(COUNT(F2679,G2679)=2,F2679+G2679,"")</f>
        <v>1794</v>
      </c>
      <c r="M2679" s="12" t="n">
        <f aca="false">IF(COUNT(E2679,H2679)=2,E2679+H2679,"")</f>
        <v>926</v>
      </c>
    </row>
    <row r="2680" customFormat="false" ht="15" hidden="false" customHeight="false" outlineLevel="0" collapsed="false">
      <c r="A2680" s="7" t="s">
        <v>4307</v>
      </c>
      <c r="B2680" s="7" t="s">
        <v>4435</v>
      </c>
      <c r="C2680" s="8" t="s">
        <v>4436</v>
      </c>
      <c r="D2680" s="9" t="str">
        <f aca="false">A2680&amp;"|"&amp;B2680</f>
        <v>Texas|Fisher County</v>
      </c>
      <c r="E2680" s="10" t="n">
        <v>629</v>
      </c>
      <c r="F2680" s="10" t="n">
        <v>1220</v>
      </c>
      <c r="G2680" s="10" t="n">
        <v>140</v>
      </c>
      <c r="H2680" s="10" t="n">
        <v>17</v>
      </c>
      <c r="I2680" s="10" t="n">
        <v>537</v>
      </c>
      <c r="J2680" s="10" t="n">
        <v>64700</v>
      </c>
      <c r="K2680" s="11" t="n">
        <v>3661</v>
      </c>
      <c r="L2680" s="12" t="n">
        <f aca="false">IF(COUNT(F2680,G2680)=2,F2680+G2680,"")</f>
        <v>1360</v>
      </c>
      <c r="M2680" s="12" t="n">
        <f aca="false">IF(COUNT(E2680,H2680)=2,E2680+H2680,"")</f>
        <v>646</v>
      </c>
    </row>
    <row r="2681" customFormat="false" ht="15" hidden="false" customHeight="false" outlineLevel="0" collapsed="false">
      <c r="A2681" s="7" t="s">
        <v>4307</v>
      </c>
      <c r="B2681" s="7" t="s">
        <v>892</v>
      </c>
      <c r="C2681" s="8" t="s">
        <v>4437</v>
      </c>
      <c r="D2681" s="9" t="str">
        <f aca="false">A2681&amp;"|"&amp;B2681</f>
        <v>Texas|Floyd County</v>
      </c>
      <c r="E2681" s="10" t="n">
        <v>587</v>
      </c>
      <c r="F2681" s="10" t="n">
        <v>1351</v>
      </c>
      <c r="G2681" s="10" t="n">
        <v>140</v>
      </c>
      <c r="H2681" s="10" t="n">
        <v>17</v>
      </c>
      <c r="I2681" s="10" t="n">
        <v>633</v>
      </c>
      <c r="J2681" s="10" t="n">
        <v>55461</v>
      </c>
      <c r="K2681" s="11" t="n">
        <v>5294</v>
      </c>
      <c r="L2681" s="12" t="n">
        <f aca="false">IF(COUNT(F2681,G2681)=2,F2681+G2681,"")</f>
        <v>1491</v>
      </c>
      <c r="M2681" s="12" t="n">
        <f aca="false">IF(COUNT(E2681,H2681)=2,E2681+H2681,"")</f>
        <v>604</v>
      </c>
    </row>
    <row r="2682" customFormat="false" ht="15" hidden="false" customHeight="false" outlineLevel="0" collapsed="false">
      <c r="A2682" s="7" t="s">
        <v>4307</v>
      </c>
      <c r="B2682" s="7" t="s">
        <v>4438</v>
      </c>
      <c r="C2682" s="8" t="s">
        <v>4439</v>
      </c>
      <c r="D2682" s="9" t="str">
        <f aca="false">A2682&amp;"|"&amp;B2682</f>
        <v>Texas|Foard County</v>
      </c>
      <c r="E2682" s="10" t="n">
        <v>577</v>
      </c>
      <c r="F2682" s="10" t="n">
        <v>883</v>
      </c>
      <c r="G2682" s="10" t="n">
        <v>140</v>
      </c>
      <c r="H2682" s="10" t="n">
        <v>17</v>
      </c>
      <c r="I2682" s="10" t="n">
        <v>563</v>
      </c>
      <c r="J2682" s="10" t="n">
        <v>42212</v>
      </c>
      <c r="K2682" s="11" t="n">
        <v>1079</v>
      </c>
      <c r="L2682" s="12" t="n">
        <f aca="false">IF(COUNT(F2682,G2682)=2,F2682+G2682,"")</f>
        <v>1023</v>
      </c>
      <c r="M2682" s="12" t="n">
        <f aca="false">IF(COUNT(E2682,H2682)=2,E2682+H2682,"")</f>
        <v>594</v>
      </c>
    </row>
    <row r="2683" customFormat="false" ht="15" hidden="false" customHeight="false" outlineLevel="0" collapsed="false">
      <c r="A2683" s="7" t="s">
        <v>4307</v>
      </c>
      <c r="B2683" s="7" t="s">
        <v>4440</v>
      </c>
      <c r="C2683" s="8" t="s">
        <v>4441</v>
      </c>
      <c r="D2683" s="9" t="str">
        <f aca="false">A2683&amp;"|"&amp;B2683</f>
        <v>Texas|Fort Bend County</v>
      </c>
      <c r="E2683" s="10" t="n">
        <v>1770</v>
      </c>
      <c r="F2683" s="10" t="n">
        <v>2558</v>
      </c>
      <c r="G2683" s="10" t="n">
        <v>267</v>
      </c>
      <c r="H2683" s="10" t="n">
        <v>17</v>
      </c>
      <c r="I2683" s="10" t="n">
        <v>802</v>
      </c>
      <c r="J2683" s="10" t="n">
        <v>113409</v>
      </c>
      <c r="K2683" s="11" t="n">
        <v>859721</v>
      </c>
      <c r="L2683" s="12" t="n">
        <f aca="false">IF(COUNT(F2683,G2683)=2,F2683+G2683,"")</f>
        <v>2825</v>
      </c>
      <c r="M2683" s="12" t="n">
        <f aca="false">IF(COUNT(E2683,H2683)=2,E2683+H2683,"")</f>
        <v>1787</v>
      </c>
    </row>
    <row r="2684" customFormat="false" ht="15" hidden="false" customHeight="false" outlineLevel="0" collapsed="false">
      <c r="A2684" s="7" t="s">
        <v>4307</v>
      </c>
      <c r="B2684" s="7" t="s">
        <v>113</v>
      </c>
      <c r="C2684" s="8" t="s">
        <v>4442</v>
      </c>
      <c r="D2684" s="9" t="str">
        <f aca="false">A2684&amp;"|"&amp;B2684</f>
        <v>Texas|Franklin County</v>
      </c>
      <c r="E2684" s="10" t="n">
        <v>948</v>
      </c>
      <c r="F2684" s="10" t="n">
        <v>1797</v>
      </c>
      <c r="G2684" s="10" t="n">
        <v>143</v>
      </c>
      <c r="H2684" s="10" t="n">
        <v>17</v>
      </c>
      <c r="I2684" s="10" t="n">
        <v>524</v>
      </c>
      <c r="J2684" s="10" t="n">
        <v>66800</v>
      </c>
      <c r="K2684" s="11" t="n">
        <v>10522</v>
      </c>
      <c r="L2684" s="12" t="n">
        <f aca="false">IF(COUNT(F2684,G2684)=2,F2684+G2684,"")</f>
        <v>1940</v>
      </c>
      <c r="M2684" s="12" t="n">
        <f aca="false">IF(COUNT(E2684,H2684)=2,E2684+H2684,"")</f>
        <v>965</v>
      </c>
    </row>
    <row r="2685" customFormat="false" ht="15" hidden="false" customHeight="false" outlineLevel="0" collapsed="false">
      <c r="A2685" s="7" t="s">
        <v>4307</v>
      </c>
      <c r="B2685" s="7" t="s">
        <v>4443</v>
      </c>
      <c r="C2685" s="8" t="s">
        <v>4444</v>
      </c>
      <c r="D2685" s="9" t="str">
        <f aca="false">A2685&amp;"|"&amp;B2685</f>
        <v>Texas|Freestone County</v>
      </c>
      <c r="E2685" s="10" t="n">
        <v>844</v>
      </c>
      <c r="F2685" s="10" t="n">
        <v>1426</v>
      </c>
      <c r="G2685" s="10" t="n">
        <v>140</v>
      </c>
      <c r="H2685" s="10" t="n">
        <v>17</v>
      </c>
      <c r="I2685" s="10" t="n">
        <v>581</v>
      </c>
      <c r="J2685" s="10" t="n">
        <v>58460</v>
      </c>
      <c r="K2685" s="11" t="n">
        <v>19813</v>
      </c>
      <c r="L2685" s="12" t="n">
        <f aca="false">IF(COUNT(F2685,G2685)=2,F2685+G2685,"")</f>
        <v>1566</v>
      </c>
      <c r="M2685" s="12" t="n">
        <f aca="false">IF(COUNT(E2685,H2685)=2,E2685+H2685,"")</f>
        <v>861</v>
      </c>
    </row>
    <row r="2686" customFormat="false" ht="15" hidden="false" customHeight="false" outlineLevel="0" collapsed="false">
      <c r="A2686" s="7" t="s">
        <v>4307</v>
      </c>
      <c r="B2686" s="7" t="s">
        <v>4445</v>
      </c>
      <c r="C2686" s="8" t="s">
        <v>4446</v>
      </c>
      <c r="D2686" s="9" t="str">
        <f aca="false">A2686&amp;"|"&amp;B2686</f>
        <v>Texas|Frio County</v>
      </c>
      <c r="E2686" s="10" t="n">
        <v>1006</v>
      </c>
      <c r="F2686" s="10" t="n">
        <v>1561</v>
      </c>
      <c r="G2686" s="10" t="n">
        <v>152</v>
      </c>
      <c r="H2686" s="10" t="n">
        <v>17</v>
      </c>
      <c r="I2686" s="10" t="n">
        <v>741</v>
      </c>
      <c r="J2686" s="10" t="n">
        <v>60098</v>
      </c>
      <c r="K2686" s="11" t="n">
        <v>18019</v>
      </c>
      <c r="L2686" s="12" t="n">
        <f aca="false">IF(COUNT(F2686,G2686)=2,F2686+G2686,"")</f>
        <v>1713</v>
      </c>
      <c r="M2686" s="12" t="n">
        <f aca="false">IF(COUNT(E2686,H2686)=2,E2686+H2686,"")</f>
        <v>1023</v>
      </c>
    </row>
    <row r="2687" customFormat="false" ht="15" hidden="false" customHeight="false" outlineLevel="0" collapsed="false">
      <c r="A2687" s="7" t="s">
        <v>4307</v>
      </c>
      <c r="B2687" s="7" t="s">
        <v>4447</v>
      </c>
      <c r="C2687" s="8" t="s">
        <v>4448</v>
      </c>
      <c r="D2687" s="9" t="str">
        <f aca="false">A2687&amp;"|"&amp;B2687</f>
        <v>Texas|Gaines County</v>
      </c>
      <c r="E2687" s="10" t="n">
        <v>788</v>
      </c>
      <c r="F2687" s="10" t="n">
        <v>1653</v>
      </c>
      <c r="G2687" s="10" t="n">
        <v>140</v>
      </c>
      <c r="H2687" s="10" t="n">
        <v>17</v>
      </c>
      <c r="I2687" s="10" t="n">
        <v>672</v>
      </c>
      <c r="J2687" s="10" t="n">
        <v>76605</v>
      </c>
      <c r="K2687" s="11" t="n">
        <v>21904</v>
      </c>
      <c r="L2687" s="12" t="n">
        <f aca="false">IF(COUNT(F2687,G2687)=2,F2687+G2687,"")</f>
        <v>1793</v>
      </c>
      <c r="M2687" s="12" t="n">
        <f aca="false">IF(COUNT(E2687,H2687)=2,E2687+H2687,"")</f>
        <v>805</v>
      </c>
    </row>
    <row r="2688" customFormat="false" ht="15" hidden="false" customHeight="false" outlineLevel="0" collapsed="false">
      <c r="A2688" s="7" t="s">
        <v>4307</v>
      </c>
      <c r="B2688" s="7" t="s">
        <v>4449</v>
      </c>
      <c r="C2688" s="8" t="s">
        <v>4450</v>
      </c>
      <c r="D2688" s="9" t="str">
        <f aca="false">A2688&amp;"|"&amp;B2688</f>
        <v>Texas|Galveston County</v>
      </c>
      <c r="E2688" s="10" t="n">
        <v>1360</v>
      </c>
      <c r="F2688" s="10" t="n">
        <v>2162</v>
      </c>
      <c r="G2688" s="10" t="n">
        <v>205</v>
      </c>
      <c r="H2688" s="10" t="n">
        <v>17</v>
      </c>
      <c r="I2688" s="10" t="n">
        <v>802</v>
      </c>
      <c r="J2688" s="10" t="n">
        <v>85348</v>
      </c>
      <c r="K2688" s="11" t="n">
        <v>354721</v>
      </c>
      <c r="L2688" s="12" t="n">
        <f aca="false">IF(COUNT(F2688,G2688)=2,F2688+G2688,"")</f>
        <v>2367</v>
      </c>
      <c r="M2688" s="12" t="n">
        <f aca="false">IF(COUNT(E2688,H2688)=2,E2688+H2688,"")</f>
        <v>1377</v>
      </c>
    </row>
    <row r="2689" customFormat="false" ht="15" hidden="false" customHeight="false" outlineLevel="0" collapsed="false">
      <c r="A2689" s="7" t="s">
        <v>4307</v>
      </c>
      <c r="B2689" s="7" t="s">
        <v>4451</v>
      </c>
      <c r="C2689" s="8" t="s">
        <v>4452</v>
      </c>
      <c r="D2689" s="9" t="str">
        <f aca="false">A2689&amp;"|"&amp;B2689</f>
        <v>Texas|Garza County</v>
      </c>
      <c r="E2689" s="10" t="n">
        <v>797</v>
      </c>
      <c r="F2689" s="10" t="n">
        <v>1561</v>
      </c>
      <c r="G2689" s="10" t="n">
        <v>140</v>
      </c>
      <c r="H2689" s="10" t="n">
        <v>17</v>
      </c>
      <c r="I2689" s="10" t="n">
        <v>633</v>
      </c>
      <c r="J2689" s="10" t="n">
        <v>50545</v>
      </c>
      <c r="K2689" s="11" t="n">
        <v>5435</v>
      </c>
      <c r="L2689" s="12" t="n">
        <f aca="false">IF(COUNT(F2689,G2689)=2,F2689+G2689,"")</f>
        <v>1701</v>
      </c>
      <c r="M2689" s="12" t="n">
        <f aca="false">IF(COUNT(E2689,H2689)=2,E2689+H2689,"")</f>
        <v>814</v>
      </c>
    </row>
    <row r="2690" customFormat="false" ht="15" hidden="false" customHeight="false" outlineLevel="0" collapsed="false">
      <c r="A2690" s="7" t="s">
        <v>4307</v>
      </c>
      <c r="B2690" s="7" t="s">
        <v>4453</v>
      </c>
      <c r="C2690" s="8" t="s">
        <v>4454</v>
      </c>
      <c r="D2690" s="9" t="str">
        <f aca="false">A2690&amp;"|"&amp;B2690</f>
        <v>Texas|Gillespie County</v>
      </c>
      <c r="E2690" s="10" t="n">
        <v>1331</v>
      </c>
      <c r="F2690" s="10" t="n">
        <v>1951</v>
      </c>
      <c r="G2690" s="10" t="n">
        <v>201</v>
      </c>
      <c r="H2690" s="10" t="n">
        <v>17</v>
      </c>
      <c r="I2690" s="10" t="n">
        <v>741</v>
      </c>
      <c r="J2690" s="10" t="n">
        <v>67799</v>
      </c>
      <c r="K2690" s="11" t="n">
        <v>27202</v>
      </c>
      <c r="L2690" s="12" t="n">
        <f aca="false">IF(COUNT(F2690,G2690)=2,F2690+G2690,"")</f>
        <v>2152</v>
      </c>
      <c r="M2690" s="12" t="n">
        <f aca="false">IF(COUNT(E2690,H2690)=2,E2690+H2690,"")</f>
        <v>1348</v>
      </c>
    </row>
    <row r="2691" customFormat="false" ht="15" hidden="false" customHeight="false" outlineLevel="0" collapsed="false">
      <c r="A2691" s="7" t="s">
        <v>4307</v>
      </c>
      <c r="B2691" s="7" t="s">
        <v>4455</v>
      </c>
      <c r="C2691" s="8" t="s">
        <v>4456</v>
      </c>
      <c r="D2691" s="9" t="str">
        <f aca="false">A2691&amp;"|"&amp;B2691</f>
        <v>Texas|Glasscock County</v>
      </c>
      <c r="E2691" s="10"/>
      <c r="F2691" s="10"/>
      <c r="G2691" s="10"/>
      <c r="H2691" s="10" t="n">
        <v>17</v>
      </c>
      <c r="I2691" s="10" t="n">
        <v>672</v>
      </c>
      <c r="J2691" s="10" t="n">
        <v>106806</v>
      </c>
      <c r="K2691" s="11" t="n">
        <v>1070</v>
      </c>
      <c r="L2691" s="12" t="str">
        <f aca="false">IF(COUNT(F2691,G2691)=2,F2691+G2691,"")</f>
        <v/>
      </c>
      <c r="M2691" s="12" t="str">
        <f aca="false">IF(COUNT(E2691,H2691)=2,E2691+H2691,"")</f>
        <v/>
      </c>
    </row>
    <row r="2692" customFormat="false" ht="15" hidden="false" customHeight="false" outlineLevel="0" collapsed="false">
      <c r="A2692" s="7" t="s">
        <v>4307</v>
      </c>
      <c r="B2692" s="7" t="s">
        <v>4457</v>
      </c>
      <c r="C2692" s="8" t="s">
        <v>4458</v>
      </c>
      <c r="D2692" s="9" t="str">
        <f aca="false">A2692&amp;"|"&amp;B2692</f>
        <v>Texas|Goliad County</v>
      </c>
      <c r="E2692" s="10" t="n">
        <v>724</v>
      </c>
      <c r="F2692" s="10" t="n">
        <v>1498</v>
      </c>
      <c r="G2692" s="10" t="n">
        <v>140</v>
      </c>
      <c r="H2692" s="10" t="n">
        <v>17</v>
      </c>
      <c r="I2692" s="10" t="n">
        <v>537</v>
      </c>
      <c r="J2692" s="10" t="n">
        <v>59556</v>
      </c>
      <c r="K2692" s="11" t="n">
        <v>7096</v>
      </c>
      <c r="L2692" s="12" t="n">
        <f aca="false">IF(COUNT(F2692,G2692)=2,F2692+G2692,"")</f>
        <v>1638</v>
      </c>
      <c r="M2692" s="12" t="n">
        <f aca="false">IF(COUNT(E2692,H2692)=2,E2692+H2692,"")</f>
        <v>741</v>
      </c>
    </row>
    <row r="2693" customFormat="false" ht="15" hidden="false" customHeight="false" outlineLevel="0" collapsed="false">
      <c r="A2693" s="7" t="s">
        <v>4307</v>
      </c>
      <c r="B2693" s="7" t="s">
        <v>4459</v>
      </c>
      <c r="C2693" s="8" t="s">
        <v>4460</v>
      </c>
      <c r="D2693" s="9" t="str">
        <f aca="false">A2693&amp;"|"&amp;B2693</f>
        <v>Texas|Gonzales County</v>
      </c>
      <c r="E2693" s="10" t="n">
        <v>837</v>
      </c>
      <c r="F2693" s="10" t="n">
        <v>1368</v>
      </c>
      <c r="G2693" s="10" t="n">
        <v>140</v>
      </c>
      <c r="H2693" s="10" t="n">
        <v>17</v>
      </c>
      <c r="I2693" s="10" t="n">
        <v>537</v>
      </c>
      <c r="J2693" s="10" t="n">
        <v>59355</v>
      </c>
      <c r="K2693" s="11" t="n">
        <v>19764</v>
      </c>
      <c r="L2693" s="12" t="n">
        <f aca="false">IF(COUNT(F2693,G2693)=2,F2693+G2693,"")</f>
        <v>1508</v>
      </c>
      <c r="M2693" s="12" t="n">
        <f aca="false">IF(COUNT(E2693,H2693)=2,E2693+H2693,"")</f>
        <v>854</v>
      </c>
    </row>
    <row r="2694" customFormat="false" ht="15" hidden="false" customHeight="false" outlineLevel="0" collapsed="false">
      <c r="A2694" s="7" t="s">
        <v>4307</v>
      </c>
      <c r="B2694" s="7" t="s">
        <v>1640</v>
      </c>
      <c r="C2694" s="8" t="s">
        <v>4461</v>
      </c>
      <c r="D2694" s="9" t="str">
        <f aca="false">A2694&amp;"|"&amp;B2694</f>
        <v>Texas|Gray County</v>
      </c>
      <c r="E2694" s="10" t="n">
        <v>898</v>
      </c>
      <c r="F2694" s="10" t="n">
        <v>1380</v>
      </c>
      <c r="G2694" s="10" t="n">
        <v>140</v>
      </c>
      <c r="H2694" s="10" t="n">
        <v>17</v>
      </c>
      <c r="I2694" s="10" t="n">
        <v>637</v>
      </c>
      <c r="J2694" s="10" t="n">
        <v>56082</v>
      </c>
      <c r="K2694" s="11" t="n">
        <v>21131</v>
      </c>
      <c r="L2694" s="12" t="n">
        <f aca="false">IF(COUNT(F2694,G2694)=2,F2694+G2694,"")</f>
        <v>1520</v>
      </c>
      <c r="M2694" s="12" t="n">
        <f aca="false">IF(COUNT(E2694,H2694)=2,E2694+H2694,"")</f>
        <v>915</v>
      </c>
    </row>
    <row r="2695" customFormat="false" ht="15" hidden="false" customHeight="false" outlineLevel="0" collapsed="false">
      <c r="A2695" s="7" t="s">
        <v>4307</v>
      </c>
      <c r="B2695" s="7" t="s">
        <v>1825</v>
      </c>
      <c r="C2695" s="8" t="s">
        <v>4462</v>
      </c>
      <c r="D2695" s="9" t="str">
        <f aca="false">A2695&amp;"|"&amp;B2695</f>
        <v>Texas|Grayson County</v>
      </c>
      <c r="E2695" s="10" t="n">
        <v>1178</v>
      </c>
      <c r="F2695" s="10" t="n">
        <v>1760</v>
      </c>
      <c r="G2695" s="10" t="n">
        <v>178</v>
      </c>
      <c r="H2695" s="10" t="n">
        <v>17</v>
      </c>
      <c r="I2695" s="10" t="n">
        <v>598</v>
      </c>
      <c r="J2695" s="10" t="n">
        <v>70455</v>
      </c>
      <c r="K2695" s="11" t="n">
        <v>139988</v>
      </c>
      <c r="L2695" s="12" t="n">
        <f aca="false">IF(COUNT(F2695,G2695)=2,F2695+G2695,"")</f>
        <v>1938</v>
      </c>
      <c r="M2695" s="12" t="n">
        <f aca="false">IF(COUNT(E2695,H2695)=2,E2695+H2695,"")</f>
        <v>1195</v>
      </c>
    </row>
    <row r="2696" customFormat="false" ht="15" hidden="false" customHeight="false" outlineLevel="0" collapsed="false">
      <c r="A2696" s="7" t="s">
        <v>4307</v>
      </c>
      <c r="B2696" s="7" t="s">
        <v>4463</v>
      </c>
      <c r="C2696" s="8" t="s">
        <v>4464</v>
      </c>
      <c r="D2696" s="9" t="str">
        <f aca="false">A2696&amp;"|"&amp;B2696</f>
        <v>Texas|Gregg County</v>
      </c>
      <c r="E2696" s="10" t="n">
        <v>1072</v>
      </c>
      <c r="F2696" s="10" t="n">
        <v>1466</v>
      </c>
      <c r="G2696" s="10" t="n">
        <v>162</v>
      </c>
      <c r="H2696" s="10" t="n">
        <v>17</v>
      </c>
      <c r="I2696" s="10" t="n">
        <v>537</v>
      </c>
      <c r="J2696" s="10" t="n">
        <v>64809</v>
      </c>
      <c r="K2696" s="11" t="n">
        <v>124860</v>
      </c>
      <c r="L2696" s="12" t="n">
        <f aca="false">IF(COUNT(F2696,G2696)=2,F2696+G2696,"")</f>
        <v>1628</v>
      </c>
      <c r="M2696" s="12" t="n">
        <f aca="false">IF(COUNT(E2696,H2696)=2,E2696+H2696,"")</f>
        <v>1089</v>
      </c>
    </row>
    <row r="2697" customFormat="false" ht="15" hidden="false" customHeight="false" outlineLevel="0" collapsed="false">
      <c r="A2697" s="7" t="s">
        <v>4307</v>
      </c>
      <c r="B2697" s="7" t="s">
        <v>4465</v>
      </c>
      <c r="C2697" s="8" t="s">
        <v>4466</v>
      </c>
      <c r="D2697" s="9" t="str">
        <f aca="false">A2697&amp;"|"&amp;B2697</f>
        <v>Texas|Grimes County</v>
      </c>
      <c r="E2697" s="10" t="n">
        <v>985</v>
      </c>
      <c r="F2697" s="10" t="n">
        <v>1682</v>
      </c>
      <c r="G2697" s="10" t="n">
        <v>149</v>
      </c>
      <c r="H2697" s="10" t="n">
        <v>17</v>
      </c>
      <c r="I2697" s="10" t="n">
        <v>667</v>
      </c>
      <c r="J2697" s="10" t="n">
        <v>67080</v>
      </c>
      <c r="K2697" s="11" t="n">
        <v>30385</v>
      </c>
      <c r="L2697" s="12" t="n">
        <f aca="false">IF(COUNT(F2697,G2697)=2,F2697+G2697,"")</f>
        <v>1831</v>
      </c>
      <c r="M2697" s="12" t="n">
        <f aca="false">IF(COUNT(E2697,H2697)=2,E2697+H2697,"")</f>
        <v>1002</v>
      </c>
    </row>
    <row r="2698" customFormat="false" ht="15" hidden="false" customHeight="false" outlineLevel="0" collapsed="false">
      <c r="A2698" s="7" t="s">
        <v>4307</v>
      </c>
      <c r="B2698" s="7" t="s">
        <v>3057</v>
      </c>
      <c r="C2698" s="8" t="s">
        <v>4467</v>
      </c>
      <c r="D2698" s="9" t="str">
        <f aca="false">A2698&amp;"|"&amp;B2698</f>
        <v>Texas|Guadalupe County</v>
      </c>
      <c r="E2698" s="10" t="n">
        <v>1439</v>
      </c>
      <c r="F2698" s="10" t="n">
        <v>1900</v>
      </c>
      <c r="G2698" s="10" t="n">
        <v>217</v>
      </c>
      <c r="H2698" s="10" t="n">
        <v>17</v>
      </c>
      <c r="I2698" s="10" t="n">
        <v>741</v>
      </c>
      <c r="J2698" s="10" t="n">
        <v>93776</v>
      </c>
      <c r="K2698" s="11" t="n">
        <v>178368</v>
      </c>
      <c r="L2698" s="12" t="n">
        <f aca="false">IF(COUNT(F2698,G2698)=2,F2698+G2698,"")</f>
        <v>2117</v>
      </c>
      <c r="M2698" s="12" t="n">
        <f aca="false">IF(COUNT(E2698,H2698)=2,E2698+H2698,"")</f>
        <v>1456</v>
      </c>
    </row>
    <row r="2699" customFormat="false" ht="15" hidden="false" customHeight="false" outlineLevel="0" collapsed="false">
      <c r="A2699" s="7" t="s">
        <v>4307</v>
      </c>
      <c r="B2699" s="7" t="s">
        <v>119</v>
      </c>
      <c r="C2699" s="8" t="s">
        <v>4468</v>
      </c>
      <c r="D2699" s="9" t="str">
        <f aca="false">A2699&amp;"|"&amp;B2699</f>
        <v>Texas|Hale County</v>
      </c>
      <c r="E2699" s="10" t="n">
        <v>798</v>
      </c>
      <c r="F2699" s="10" t="n">
        <v>1490</v>
      </c>
      <c r="G2699" s="10" t="n">
        <v>140</v>
      </c>
      <c r="H2699" s="10" t="n">
        <v>17</v>
      </c>
      <c r="I2699" s="10" t="n">
        <v>633</v>
      </c>
      <c r="J2699" s="10" t="n">
        <v>52788</v>
      </c>
      <c r="K2699" s="11" t="n">
        <v>32247</v>
      </c>
      <c r="L2699" s="12" t="n">
        <f aca="false">IF(COUNT(F2699,G2699)=2,F2699+G2699,"")</f>
        <v>1630</v>
      </c>
      <c r="M2699" s="12" t="n">
        <f aca="false">IF(COUNT(E2699,H2699)=2,E2699+H2699,"")</f>
        <v>815</v>
      </c>
    </row>
    <row r="2700" customFormat="false" ht="15" hidden="false" customHeight="false" outlineLevel="0" collapsed="false">
      <c r="A2700" s="7" t="s">
        <v>4307</v>
      </c>
      <c r="B2700" s="7" t="s">
        <v>913</v>
      </c>
      <c r="C2700" s="8" t="s">
        <v>4469</v>
      </c>
      <c r="D2700" s="9" t="str">
        <f aca="false">A2700&amp;"|"&amp;B2700</f>
        <v>Texas|Hall County</v>
      </c>
      <c r="E2700" s="10" t="n">
        <v>610</v>
      </c>
      <c r="F2700" s="10" t="n">
        <v>1120</v>
      </c>
      <c r="G2700" s="10" t="n">
        <v>140</v>
      </c>
      <c r="H2700" s="10" t="n">
        <v>17</v>
      </c>
      <c r="I2700" s="10" t="n">
        <v>637</v>
      </c>
      <c r="J2700" s="10" t="n">
        <v>46728</v>
      </c>
      <c r="K2700" s="11" t="n">
        <v>2827</v>
      </c>
      <c r="L2700" s="12" t="n">
        <f aca="false">IF(COUNT(F2700,G2700)=2,F2700+G2700,"")</f>
        <v>1260</v>
      </c>
      <c r="M2700" s="12" t="n">
        <f aca="false">IF(COUNT(E2700,H2700)=2,E2700+H2700,"")</f>
        <v>627</v>
      </c>
    </row>
    <row r="2701" customFormat="false" ht="15" hidden="false" customHeight="false" outlineLevel="0" collapsed="false">
      <c r="A2701" s="7" t="s">
        <v>4307</v>
      </c>
      <c r="B2701" s="7" t="s">
        <v>717</v>
      </c>
      <c r="C2701" s="8" t="s">
        <v>4470</v>
      </c>
      <c r="D2701" s="9" t="str">
        <f aca="false">A2701&amp;"|"&amp;B2701</f>
        <v>Texas|Hamilton County</v>
      </c>
      <c r="E2701" s="10" t="n">
        <v>847</v>
      </c>
      <c r="F2701" s="10" t="n">
        <v>1340</v>
      </c>
      <c r="G2701" s="10" t="n">
        <v>140</v>
      </c>
      <c r="H2701" s="10" t="n">
        <v>17</v>
      </c>
      <c r="I2701" s="10" t="n">
        <v>576</v>
      </c>
      <c r="J2701" s="10" t="n">
        <v>55339</v>
      </c>
      <c r="K2701" s="11" t="n">
        <v>8320</v>
      </c>
      <c r="L2701" s="12" t="n">
        <f aca="false">IF(COUNT(F2701,G2701)=2,F2701+G2701,"")</f>
        <v>1480</v>
      </c>
      <c r="M2701" s="12" t="n">
        <f aca="false">IF(COUNT(E2701,H2701)=2,E2701+H2701,"")</f>
        <v>864</v>
      </c>
    </row>
    <row r="2702" customFormat="false" ht="15" hidden="false" customHeight="false" outlineLevel="0" collapsed="false">
      <c r="A2702" s="7" t="s">
        <v>4307</v>
      </c>
      <c r="B2702" s="7" t="s">
        <v>4471</v>
      </c>
      <c r="C2702" s="8" t="s">
        <v>4472</v>
      </c>
      <c r="D2702" s="9" t="str">
        <f aca="false">A2702&amp;"|"&amp;B2702</f>
        <v>Texas|Hansford County</v>
      </c>
      <c r="E2702" s="10" t="n">
        <v>770</v>
      </c>
      <c r="F2702" s="10" t="n">
        <v>1908</v>
      </c>
      <c r="G2702" s="10" t="n">
        <v>140</v>
      </c>
      <c r="H2702" s="10" t="n">
        <v>17</v>
      </c>
      <c r="I2702" s="10" t="n">
        <v>637</v>
      </c>
      <c r="J2702" s="10" t="n">
        <v>68299</v>
      </c>
      <c r="K2702" s="11" t="n">
        <v>5182</v>
      </c>
      <c r="L2702" s="12" t="n">
        <f aca="false">IF(COUNT(F2702,G2702)=2,F2702+G2702,"")</f>
        <v>2048</v>
      </c>
      <c r="M2702" s="12" t="n">
        <f aca="false">IF(COUNT(E2702,H2702)=2,E2702+H2702,"")</f>
        <v>787</v>
      </c>
    </row>
    <row r="2703" customFormat="false" ht="15" hidden="false" customHeight="false" outlineLevel="0" collapsed="false">
      <c r="A2703" s="7" t="s">
        <v>4307</v>
      </c>
      <c r="B2703" s="7" t="s">
        <v>4231</v>
      </c>
      <c r="C2703" s="8" t="s">
        <v>4473</v>
      </c>
      <c r="D2703" s="9" t="str">
        <f aca="false">A2703&amp;"|"&amp;B2703</f>
        <v>Texas|Hardeman County</v>
      </c>
      <c r="E2703" s="10" t="n">
        <v>688</v>
      </c>
      <c r="F2703" s="10" t="n">
        <v>1198</v>
      </c>
      <c r="G2703" s="10" t="n">
        <v>140</v>
      </c>
      <c r="H2703" s="10" t="n">
        <v>17</v>
      </c>
      <c r="I2703" s="10" t="n">
        <v>563</v>
      </c>
      <c r="J2703" s="10" t="n">
        <v>61179</v>
      </c>
      <c r="K2703" s="11" t="n">
        <v>3529</v>
      </c>
      <c r="L2703" s="12" t="n">
        <f aca="false">IF(COUNT(F2703,G2703)=2,F2703+G2703,"")</f>
        <v>1338</v>
      </c>
      <c r="M2703" s="12" t="n">
        <f aca="false">IF(COUNT(E2703,H2703)=2,E2703+H2703,"")</f>
        <v>705</v>
      </c>
    </row>
    <row r="2704" customFormat="false" ht="15" hidden="false" customHeight="false" outlineLevel="0" collapsed="false">
      <c r="A2704" s="7" t="s">
        <v>4307</v>
      </c>
      <c r="B2704" s="7" t="s">
        <v>1203</v>
      </c>
      <c r="C2704" s="8" t="s">
        <v>4474</v>
      </c>
      <c r="D2704" s="9" t="str">
        <f aca="false">A2704&amp;"|"&amp;B2704</f>
        <v>Texas|Hardin County</v>
      </c>
      <c r="E2704" s="10" t="n">
        <v>1011</v>
      </c>
      <c r="F2704" s="10" t="n">
        <v>1633</v>
      </c>
      <c r="G2704" s="10" t="n">
        <v>153</v>
      </c>
      <c r="H2704" s="10" t="n">
        <v>17</v>
      </c>
      <c r="I2704" s="10" t="n">
        <v>585</v>
      </c>
      <c r="J2704" s="10" t="n">
        <v>72532</v>
      </c>
      <c r="K2704" s="11" t="n">
        <v>57126</v>
      </c>
      <c r="L2704" s="12" t="n">
        <f aca="false">IF(COUNT(F2704,G2704)=2,F2704+G2704,"")</f>
        <v>1786</v>
      </c>
      <c r="M2704" s="12" t="n">
        <f aca="false">IF(COUNT(E2704,H2704)=2,E2704+H2704,"")</f>
        <v>1028</v>
      </c>
    </row>
    <row r="2705" customFormat="false" ht="15" hidden="false" customHeight="false" outlineLevel="0" collapsed="false">
      <c r="A2705" s="7" t="s">
        <v>4307</v>
      </c>
      <c r="B2705" s="7" t="s">
        <v>919</v>
      </c>
      <c r="C2705" s="8" t="s">
        <v>4475</v>
      </c>
      <c r="D2705" s="9" t="str">
        <f aca="false">A2705&amp;"|"&amp;B2705</f>
        <v>Texas|Harris County</v>
      </c>
      <c r="E2705" s="10" t="n">
        <v>1349</v>
      </c>
      <c r="F2705" s="10" t="n">
        <v>2037</v>
      </c>
      <c r="G2705" s="10" t="n">
        <v>204</v>
      </c>
      <c r="H2705" s="10" t="n">
        <v>17</v>
      </c>
      <c r="I2705" s="10" t="n">
        <v>802</v>
      </c>
      <c r="J2705" s="10" t="n">
        <v>73104</v>
      </c>
      <c r="K2705" s="11" t="n">
        <v>4758579</v>
      </c>
      <c r="L2705" s="12" t="n">
        <f aca="false">IF(COUNT(F2705,G2705)=2,F2705+G2705,"")</f>
        <v>2241</v>
      </c>
      <c r="M2705" s="12" t="n">
        <f aca="false">IF(COUNT(E2705,H2705)=2,E2705+H2705,"")</f>
        <v>1366</v>
      </c>
    </row>
    <row r="2706" customFormat="false" ht="15" hidden="false" customHeight="false" outlineLevel="0" collapsed="false">
      <c r="A2706" s="7" t="s">
        <v>4307</v>
      </c>
      <c r="B2706" s="7" t="s">
        <v>1349</v>
      </c>
      <c r="C2706" s="8" t="s">
        <v>4476</v>
      </c>
      <c r="D2706" s="9" t="str">
        <f aca="false">A2706&amp;"|"&amp;B2706</f>
        <v>Texas|Harrison County</v>
      </c>
      <c r="E2706" s="10" t="n">
        <v>977</v>
      </c>
      <c r="F2706" s="10" t="n">
        <v>1527</v>
      </c>
      <c r="G2706" s="10" t="n">
        <v>148</v>
      </c>
      <c r="H2706" s="10" t="n">
        <v>17</v>
      </c>
      <c r="I2706" s="10" t="n">
        <v>537</v>
      </c>
      <c r="J2706" s="10" t="n">
        <v>66040</v>
      </c>
      <c r="K2706" s="11" t="n">
        <v>69584</v>
      </c>
      <c r="L2706" s="12" t="n">
        <f aca="false">IF(COUNT(F2706,G2706)=2,F2706+G2706,"")</f>
        <v>1675</v>
      </c>
      <c r="M2706" s="12" t="n">
        <f aca="false">IF(COUNT(E2706,H2706)=2,E2706+H2706,"")</f>
        <v>994</v>
      </c>
    </row>
    <row r="2707" customFormat="false" ht="15" hidden="false" customHeight="false" outlineLevel="0" collapsed="false">
      <c r="A2707" s="7" t="s">
        <v>4307</v>
      </c>
      <c r="B2707" s="7" t="s">
        <v>4477</v>
      </c>
      <c r="C2707" s="8" t="s">
        <v>4478</v>
      </c>
      <c r="D2707" s="9" t="str">
        <f aca="false">A2707&amp;"|"&amp;B2707</f>
        <v>Texas|Hartley County</v>
      </c>
      <c r="E2707" s="10" t="n">
        <v>1023</v>
      </c>
      <c r="F2707" s="10" t="n">
        <v>1680</v>
      </c>
      <c r="G2707" s="10" t="n">
        <v>155</v>
      </c>
      <c r="H2707" s="10" t="n">
        <v>17</v>
      </c>
      <c r="I2707" s="10" t="n">
        <v>637</v>
      </c>
      <c r="J2707" s="10" t="n">
        <v>82122</v>
      </c>
      <c r="K2707" s="11" t="n">
        <v>5307</v>
      </c>
      <c r="L2707" s="12" t="n">
        <f aca="false">IF(COUNT(F2707,G2707)=2,F2707+G2707,"")</f>
        <v>1835</v>
      </c>
      <c r="M2707" s="12" t="n">
        <f aca="false">IF(COUNT(E2707,H2707)=2,E2707+H2707,"")</f>
        <v>1040</v>
      </c>
    </row>
    <row r="2708" customFormat="false" ht="15" hidden="false" customHeight="false" outlineLevel="0" collapsed="false">
      <c r="A2708" s="7" t="s">
        <v>4307</v>
      </c>
      <c r="B2708" s="7" t="s">
        <v>1651</v>
      </c>
      <c r="C2708" s="8" t="s">
        <v>4479</v>
      </c>
      <c r="D2708" s="9" t="str">
        <f aca="false">A2708&amp;"|"&amp;B2708</f>
        <v>Texas|Haskell County</v>
      </c>
      <c r="E2708" s="10" t="n">
        <v>824</v>
      </c>
      <c r="F2708" s="10" t="n">
        <v>1277</v>
      </c>
      <c r="G2708" s="10" t="n">
        <v>140</v>
      </c>
      <c r="H2708" s="10" t="n">
        <v>17</v>
      </c>
      <c r="I2708" s="10" t="n">
        <v>537</v>
      </c>
      <c r="J2708" s="10" t="n">
        <v>54044</v>
      </c>
      <c r="K2708" s="11" t="n">
        <v>5390</v>
      </c>
      <c r="L2708" s="12" t="n">
        <f aca="false">IF(COUNT(F2708,G2708)=2,F2708+G2708,"")</f>
        <v>1417</v>
      </c>
      <c r="M2708" s="12" t="n">
        <f aca="false">IF(COUNT(E2708,H2708)=2,E2708+H2708,"")</f>
        <v>841</v>
      </c>
    </row>
    <row r="2709" customFormat="false" ht="15" hidden="false" customHeight="false" outlineLevel="0" collapsed="false">
      <c r="A2709" s="7" t="s">
        <v>4307</v>
      </c>
      <c r="B2709" s="7" t="s">
        <v>4480</v>
      </c>
      <c r="C2709" s="8" t="s">
        <v>4481</v>
      </c>
      <c r="D2709" s="9" t="str">
        <f aca="false">A2709&amp;"|"&amp;B2709</f>
        <v>Texas|Hays County</v>
      </c>
      <c r="E2709" s="10" t="n">
        <v>1417</v>
      </c>
      <c r="F2709" s="10" t="n">
        <v>2203</v>
      </c>
      <c r="G2709" s="10" t="n">
        <v>214</v>
      </c>
      <c r="H2709" s="10" t="n">
        <v>17</v>
      </c>
      <c r="I2709" s="10" t="n">
        <v>875</v>
      </c>
      <c r="J2709" s="10" t="n">
        <v>85827</v>
      </c>
      <c r="K2709" s="11" t="n">
        <v>256429</v>
      </c>
      <c r="L2709" s="12" t="n">
        <f aca="false">IF(COUNT(F2709,G2709)=2,F2709+G2709,"")</f>
        <v>2417</v>
      </c>
      <c r="M2709" s="12" t="n">
        <f aca="false">IF(COUNT(E2709,H2709)=2,E2709+H2709,"")</f>
        <v>1434</v>
      </c>
    </row>
    <row r="2710" customFormat="false" ht="15" hidden="false" customHeight="false" outlineLevel="0" collapsed="false">
      <c r="A2710" s="7" t="s">
        <v>4307</v>
      </c>
      <c r="B2710" s="7" t="s">
        <v>4482</v>
      </c>
      <c r="C2710" s="8" t="s">
        <v>4483</v>
      </c>
      <c r="D2710" s="9" t="str">
        <f aca="false">A2710&amp;"|"&amp;B2710</f>
        <v>Texas|Hemphill County</v>
      </c>
      <c r="E2710" s="10" t="n">
        <v>946</v>
      </c>
      <c r="F2710" s="10" t="n">
        <v>1610</v>
      </c>
      <c r="G2710" s="10" t="n">
        <v>143</v>
      </c>
      <c r="H2710" s="10" t="n">
        <v>17</v>
      </c>
      <c r="I2710" s="10" t="n">
        <v>637</v>
      </c>
      <c r="J2710" s="10" t="n">
        <v>72052</v>
      </c>
      <c r="K2710" s="11" t="n">
        <v>3311</v>
      </c>
      <c r="L2710" s="12" t="n">
        <f aca="false">IF(COUNT(F2710,G2710)=2,F2710+G2710,"")</f>
        <v>1753</v>
      </c>
      <c r="M2710" s="12" t="n">
        <f aca="false">IF(COUNT(E2710,H2710)=2,E2710+H2710,"")</f>
        <v>963</v>
      </c>
    </row>
    <row r="2711" customFormat="false" ht="15" hidden="false" customHeight="false" outlineLevel="0" collapsed="false">
      <c r="A2711" s="7" t="s">
        <v>4307</v>
      </c>
      <c r="B2711" s="7" t="s">
        <v>1205</v>
      </c>
      <c r="C2711" s="8" t="s">
        <v>4484</v>
      </c>
      <c r="D2711" s="9" t="str">
        <f aca="false">A2711&amp;"|"&amp;B2711</f>
        <v>Texas|Henderson County</v>
      </c>
      <c r="E2711" s="10" t="n">
        <v>978</v>
      </c>
      <c r="F2711" s="10" t="n">
        <v>1517</v>
      </c>
      <c r="G2711" s="10" t="n">
        <v>148</v>
      </c>
      <c r="H2711" s="10" t="n">
        <v>17</v>
      </c>
      <c r="I2711" s="10" t="n">
        <v>537</v>
      </c>
      <c r="J2711" s="10" t="n">
        <v>63955</v>
      </c>
      <c r="K2711" s="11" t="n">
        <v>83658</v>
      </c>
      <c r="L2711" s="12" t="n">
        <f aca="false">IF(COUNT(F2711,G2711)=2,F2711+G2711,"")</f>
        <v>1665</v>
      </c>
      <c r="M2711" s="12" t="n">
        <f aca="false">IF(COUNT(E2711,H2711)=2,E2711+H2711,"")</f>
        <v>995</v>
      </c>
    </row>
    <row r="2712" customFormat="false" ht="15" hidden="false" customHeight="false" outlineLevel="0" collapsed="false">
      <c r="A2712" s="7" t="s">
        <v>4307</v>
      </c>
      <c r="B2712" s="7" t="s">
        <v>3061</v>
      </c>
      <c r="C2712" s="8" t="s">
        <v>4485</v>
      </c>
      <c r="D2712" s="9" t="str">
        <f aca="false">A2712&amp;"|"&amp;B2712</f>
        <v>Texas|Hidalgo County</v>
      </c>
      <c r="E2712" s="10" t="n">
        <v>925</v>
      </c>
      <c r="F2712" s="10" t="n">
        <v>1413</v>
      </c>
      <c r="G2712" s="10" t="n">
        <v>140</v>
      </c>
      <c r="H2712" s="10" t="n">
        <v>17</v>
      </c>
      <c r="I2712" s="10" t="n">
        <v>624</v>
      </c>
      <c r="J2712" s="10" t="n">
        <v>52281</v>
      </c>
      <c r="K2712" s="11" t="n">
        <v>880921</v>
      </c>
      <c r="L2712" s="12" t="n">
        <f aca="false">IF(COUNT(F2712,G2712)=2,F2712+G2712,"")</f>
        <v>1553</v>
      </c>
      <c r="M2712" s="12" t="n">
        <f aca="false">IF(COUNT(E2712,H2712)=2,E2712+H2712,"")</f>
        <v>942</v>
      </c>
    </row>
    <row r="2713" customFormat="false" ht="15" hidden="false" customHeight="false" outlineLevel="0" collapsed="false">
      <c r="A2713" s="7" t="s">
        <v>4307</v>
      </c>
      <c r="B2713" s="7" t="s">
        <v>2766</v>
      </c>
      <c r="C2713" s="8" t="s">
        <v>4486</v>
      </c>
      <c r="D2713" s="9" t="str">
        <f aca="false">A2713&amp;"|"&amp;B2713</f>
        <v>Texas|Hill County</v>
      </c>
      <c r="E2713" s="10" t="n">
        <v>929</v>
      </c>
      <c r="F2713" s="10" t="n">
        <v>1435</v>
      </c>
      <c r="G2713" s="10" t="n">
        <v>140</v>
      </c>
      <c r="H2713" s="10" t="n">
        <v>17</v>
      </c>
      <c r="I2713" s="10" t="n">
        <v>581</v>
      </c>
      <c r="J2713" s="10" t="n">
        <v>63147</v>
      </c>
      <c r="K2713" s="11" t="n">
        <v>36664</v>
      </c>
      <c r="L2713" s="12" t="n">
        <f aca="false">IF(COUNT(F2713,G2713)=2,F2713+G2713,"")</f>
        <v>1575</v>
      </c>
      <c r="M2713" s="12" t="n">
        <f aca="false">IF(COUNT(E2713,H2713)=2,E2713+H2713,"")</f>
        <v>946</v>
      </c>
    </row>
    <row r="2714" customFormat="false" ht="15" hidden="false" customHeight="false" outlineLevel="0" collapsed="false">
      <c r="A2714" s="7" t="s">
        <v>4307</v>
      </c>
      <c r="B2714" s="7" t="s">
        <v>4487</v>
      </c>
      <c r="C2714" s="8" t="s">
        <v>4488</v>
      </c>
      <c r="D2714" s="9" t="str">
        <f aca="false">A2714&amp;"|"&amp;B2714</f>
        <v>Texas|Hockley County</v>
      </c>
      <c r="E2714" s="10" t="n">
        <v>813</v>
      </c>
      <c r="F2714" s="10" t="n">
        <v>1544</v>
      </c>
      <c r="G2714" s="10" t="n">
        <v>140</v>
      </c>
      <c r="H2714" s="10" t="n">
        <v>17</v>
      </c>
      <c r="I2714" s="10" t="n">
        <v>633</v>
      </c>
      <c r="J2714" s="10" t="n">
        <v>54810</v>
      </c>
      <c r="K2714" s="11" t="n">
        <v>21455</v>
      </c>
      <c r="L2714" s="12" t="n">
        <f aca="false">IF(COUNT(F2714,G2714)=2,F2714+G2714,"")</f>
        <v>1684</v>
      </c>
      <c r="M2714" s="12" t="n">
        <f aca="false">IF(COUNT(E2714,H2714)=2,E2714+H2714,"")</f>
        <v>830</v>
      </c>
    </row>
    <row r="2715" customFormat="false" ht="15" hidden="false" customHeight="false" outlineLevel="0" collapsed="false">
      <c r="A2715" s="7" t="s">
        <v>4307</v>
      </c>
      <c r="B2715" s="7" t="s">
        <v>4489</v>
      </c>
      <c r="C2715" s="8" t="s">
        <v>4490</v>
      </c>
      <c r="D2715" s="9" t="str">
        <f aca="false">A2715&amp;"|"&amp;B2715</f>
        <v>Texas|Hood County</v>
      </c>
      <c r="E2715" s="10" t="n">
        <v>1414</v>
      </c>
      <c r="F2715" s="10" t="n">
        <v>1844</v>
      </c>
      <c r="G2715" s="10" t="n">
        <v>214</v>
      </c>
      <c r="H2715" s="10" t="n">
        <v>17</v>
      </c>
      <c r="I2715" s="10" t="n">
        <v>828</v>
      </c>
      <c r="J2715" s="10" t="n">
        <v>86802</v>
      </c>
      <c r="K2715" s="11" t="n">
        <v>64198</v>
      </c>
      <c r="L2715" s="12" t="n">
        <f aca="false">IF(COUNT(F2715,G2715)=2,F2715+G2715,"")</f>
        <v>2058</v>
      </c>
      <c r="M2715" s="12" t="n">
        <f aca="false">IF(COUNT(E2715,H2715)=2,E2715+H2715,"")</f>
        <v>1431</v>
      </c>
    </row>
    <row r="2716" customFormat="false" ht="15" hidden="false" customHeight="false" outlineLevel="0" collapsed="false">
      <c r="A2716" s="7" t="s">
        <v>4307</v>
      </c>
      <c r="B2716" s="7" t="s">
        <v>1841</v>
      </c>
      <c r="C2716" s="8" t="s">
        <v>4491</v>
      </c>
      <c r="D2716" s="9" t="str">
        <f aca="false">A2716&amp;"|"&amp;B2716</f>
        <v>Texas|Hopkins County</v>
      </c>
      <c r="E2716" s="10" t="n">
        <v>1038</v>
      </c>
      <c r="F2716" s="10" t="n">
        <v>1423</v>
      </c>
      <c r="G2716" s="10" t="n">
        <v>157</v>
      </c>
      <c r="H2716" s="10" t="n">
        <v>17</v>
      </c>
      <c r="I2716" s="10" t="n">
        <v>524</v>
      </c>
      <c r="J2716" s="10" t="n">
        <v>64725</v>
      </c>
      <c r="K2716" s="11" t="n">
        <v>37351</v>
      </c>
      <c r="L2716" s="12" t="n">
        <f aca="false">IF(COUNT(F2716,G2716)=2,F2716+G2716,"")</f>
        <v>1580</v>
      </c>
      <c r="M2716" s="12" t="n">
        <f aca="false">IF(COUNT(E2716,H2716)=2,E2716+H2716,"")</f>
        <v>1055</v>
      </c>
    </row>
    <row r="2717" customFormat="false" ht="15" hidden="false" customHeight="false" outlineLevel="0" collapsed="false">
      <c r="A2717" s="7" t="s">
        <v>4307</v>
      </c>
      <c r="B2717" s="7" t="s">
        <v>123</v>
      </c>
      <c r="C2717" s="8" t="s">
        <v>4492</v>
      </c>
      <c r="D2717" s="9" t="str">
        <f aca="false">A2717&amp;"|"&amp;B2717</f>
        <v>Texas|Houston County</v>
      </c>
      <c r="E2717" s="10" t="n">
        <v>873</v>
      </c>
      <c r="F2717" s="10" t="n">
        <v>1397</v>
      </c>
      <c r="G2717" s="10" t="n">
        <v>140</v>
      </c>
      <c r="H2717" s="10" t="n">
        <v>17</v>
      </c>
      <c r="I2717" s="10" t="n">
        <v>559</v>
      </c>
      <c r="J2717" s="10" t="n">
        <v>54563</v>
      </c>
      <c r="K2717" s="11" t="n">
        <v>22042</v>
      </c>
      <c r="L2717" s="12" t="n">
        <f aca="false">IF(COUNT(F2717,G2717)=2,F2717+G2717,"")</f>
        <v>1537</v>
      </c>
      <c r="M2717" s="12" t="n">
        <f aca="false">IF(COUNT(E2717,H2717)=2,E2717+H2717,"")</f>
        <v>890</v>
      </c>
    </row>
    <row r="2718" customFormat="false" ht="15" hidden="false" customHeight="false" outlineLevel="0" collapsed="false">
      <c r="A2718" s="7" t="s">
        <v>4307</v>
      </c>
      <c r="B2718" s="7" t="s">
        <v>336</v>
      </c>
      <c r="C2718" s="8" t="s">
        <v>4493</v>
      </c>
      <c r="D2718" s="9" t="str">
        <f aca="false">A2718&amp;"|"&amp;B2718</f>
        <v>Texas|Howard County</v>
      </c>
      <c r="E2718" s="10" t="n">
        <v>993</v>
      </c>
      <c r="F2718" s="10" t="n">
        <v>1426</v>
      </c>
      <c r="G2718" s="10" t="n">
        <v>150</v>
      </c>
      <c r="H2718" s="10" t="n">
        <v>17</v>
      </c>
      <c r="I2718" s="10" t="n">
        <v>672</v>
      </c>
      <c r="J2718" s="10" t="n">
        <v>71457</v>
      </c>
      <c r="K2718" s="11" t="n">
        <v>33127</v>
      </c>
      <c r="L2718" s="12" t="n">
        <f aca="false">IF(COUNT(F2718,G2718)=2,F2718+G2718,"")</f>
        <v>1576</v>
      </c>
      <c r="M2718" s="12" t="n">
        <f aca="false">IF(COUNT(E2718,H2718)=2,E2718+H2718,"")</f>
        <v>1010</v>
      </c>
    </row>
    <row r="2719" customFormat="false" ht="15" hidden="false" customHeight="false" outlineLevel="0" collapsed="false">
      <c r="A2719" s="7" t="s">
        <v>4307</v>
      </c>
      <c r="B2719" s="7" t="s">
        <v>4494</v>
      </c>
      <c r="C2719" s="8" t="s">
        <v>4495</v>
      </c>
      <c r="D2719" s="9" t="str">
        <f aca="false">A2719&amp;"|"&amp;B2719</f>
        <v>Texas|Hudspeth County</v>
      </c>
      <c r="E2719" s="10" t="n">
        <v>664</v>
      </c>
      <c r="F2719" s="10" t="n">
        <v>964</v>
      </c>
      <c r="G2719" s="10" t="n">
        <v>140</v>
      </c>
      <c r="H2719" s="10" t="n">
        <v>17</v>
      </c>
      <c r="I2719" s="10" t="n">
        <v>529</v>
      </c>
      <c r="J2719" s="10" t="n">
        <v>39336</v>
      </c>
      <c r="K2719" s="11" t="n">
        <v>3331</v>
      </c>
      <c r="L2719" s="12" t="n">
        <f aca="false">IF(COUNT(F2719,G2719)=2,F2719+G2719,"")</f>
        <v>1104</v>
      </c>
      <c r="M2719" s="12" t="n">
        <f aca="false">IF(COUNT(E2719,H2719)=2,E2719+H2719,"")</f>
        <v>681</v>
      </c>
    </row>
    <row r="2720" customFormat="false" ht="15" hidden="false" customHeight="false" outlineLevel="0" collapsed="false">
      <c r="A2720" s="7" t="s">
        <v>4307</v>
      </c>
      <c r="B2720" s="7" t="s">
        <v>4496</v>
      </c>
      <c r="C2720" s="8" t="s">
        <v>4497</v>
      </c>
      <c r="D2720" s="9" t="str">
        <f aca="false">A2720&amp;"|"&amp;B2720</f>
        <v>Texas|Hunt County</v>
      </c>
      <c r="E2720" s="10" t="n">
        <v>1184</v>
      </c>
      <c r="F2720" s="10" t="n">
        <v>1736</v>
      </c>
      <c r="G2720" s="10" t="n">
        <v>179</v>
      </c>
      <c r="H2720" s="10" t="n">
        <v>17</v>
      </c>
      <c r="I2720" s="10" t="n">
        <v>828</v>
      </c>
      <c r="J2720" s="10" t="n">
        <v>70112</v>
      </c>
      <c r="K2720" s="11" t="n">
        <v>104917</v>
      </c>
      <c r="L2720" s="12" t="n">
        <f aca="false">IF(COUNT(F2720,G2720)=2,F2720+G2720,"")</f>
        <v>1915</v>
      </c>
      <c r="M2720" s="12" t="n">
        <f aca="false">IF(COUNT(E2720,H2720)=2,E2720+H2720,"")</f>
        <v>1201</v>
      </c>
    </row>
    <row r="2721" customFormat="false" ht="15" hidden="false" customHeight="false" outlineLevel="0" collapsed="false">
      <c r="A2721" s="7" t="s">
        <v>4307</v>
      </c>
      <c r="B2721" s="7" t="s">
        <v>4132</v>
      </c>
      <c r="C2721" s="8" t="s">
        <v>4498</v>
      </c>
      <c r="D2721" s="9" t="str">
        <f aca="false">A2721&amp;"|"&amp;B2721</f>
        <v>Texas|Hutchinson County</v>
      </c>
      <c r="E2721" s="10" t="n">
        <v>852</v>
      </c>
      <c r="F2721" s="10" t="n">
        <v>1234</v>
      </c>
      <c r="G2721" s="10" t="n">
        <v>140</v>
      </c>
      <c r="H2721" s="10" t="n">
        <v>17</v>
      </c>
      <c r="I2721" s="10" t="n">
        <v>637</v>
      </c>
      <c r="J2721" s="10" t="n">
        <v>65470</v>
      </c>
      <c r="K2721" s="11" t="n">
        <v>20413</v>
      </c>
      <c r="L2721" s="12" t="n">
        <f aca="false">IF(COUNT(F2721,G2721)=2,F2721+G2721,"")</f>
        <v>1374</v>
      </c>
      <c r="M2721" s="12" t="n">
        <f aca="false">IF(COUNT(E2721,H2721)=2,E2721+H2721,"")</f>
        <v>869</v>
      </c>
    </row>
    <row r="2722" customFormat="false" ht="15" hidden="false" customHeight="false" outlineLevel="0" collapsed="false">
      <c r="A2722" s="7" t="s">
        <v>4307</v>
      </c>
      <c r="B2722" s="7" t="s">
        <v>4499</v>
      </c>
      <c r="C2722" s="8" t="s">
        <v>4500</v>
      </c>
      <c r="D2722" s="9" t="str">
        <f aca="false">A2722&amp;"|"&amp;B2722</f>
        <v>Texas|Irion County</v>
      </c>
      <c r="E2722" s="10" t="n">
        <v>1028</v>
      </c>
      <c r="F2722" s="10" t="n">
        <v>1852</v>
      </c>
      <c r="G2722" s="10" t="n">
        <v>155</v>
      </c>
      <c r="H2722" s="10" t="n">
        <v>17</v>
      </c>
      <c r="I2722" s="10" t="n">
        <v>490</v>
      </c>
      <c r="J2722" s="10" t="n">
        <v>58125</v>
      </c>
      <c r="K2722" s="11" t="n">
        <v>1432</v>
      </c>
      <c r="L2722" s="12" t="n">
        <f aca="false">IF(COUNT(F2722,G2722)=2,F2722+G2722,"")</f>
        <v>2007</v>
      </c>
      <c r="M2722" s="12" t="n">
        <f aca="false">IF(COUNT(E2722,H2722)=2,E2722+H2722,"")</f>
        <v>1045</v>
      </c>
    </row>
    <row r="2723" customFormat="false" ht="15" hidden="false" customHeight="false" outlineLevel="0" collapsed="false">
      <c r="A2723" s="7" t="s">
        <v>4307</v>
      </c>
      <c r="B2723" s="7" t="s">
        <v>4501</v>
      </c>
      <c r="C2723" s="8" t="s">
        <v>4502</v>
      </c>
      <c r="D2723" s="9" t="str">
        <f aca="false">A2723&amp;"|"&amp;B2723</f>
        <v>Texas|Jack County</v>
      </c>
      <c r="E2723" s="10" t="n">
        <v>968</v>
      </c>
      <c r="F2723" s="10" t="n">
        <v>1722</v>
      </c>
      <c r="G2723" s="10" t="n">
        <v>146</v>
      </c>
      <c r="H2723" s="10" t="n">
        <v>17</v>
      </c>
      <c r="I2723" s="10" t="n">
        <v>563</v>
      </c>
      <c r="J2723" s="10" t="n">
        <v>65693</v>
      </c>
      <c r="K2723" s="11" t="n">
        <v>8623</v>
      </c>
      <c r="L2723" s="12" t="n">
        <f aca="false">IF(COUNT(F2723,G2723)=2,F2723+G2723,"")</f>
        <v>1868</v>
      </c>
      <c r="M2723" s="12" t="n">
        <f aca="false">IF(COUNT(E2723,H2723)=2,E2723+H2723,"")</f>
        <v>985</v>
      </c>
    </row>
    <row r="2724" customFormat="false" ht="15" hidden="false" customHeight="false" outlineLevel="0" collapsed="false">
      <c r="A2724" s="7" t="s">
        <v>4307</v>
      </c>
      <c r="B2724" s="7" t="s">
        <v>125</v>
      </c>
      <c r="C2724" s="8" t="s">
        <v>4503</v>
      </c>
      <c r="D2724" s="9" t="str">
        <f aca="false">A2724&amp;"|"&amp;B2724</f>
        <v>Texas|Jackson County</v>
      </c>
      <c r="E2724" s="10" t="n">
        <v>1011</v>
      </c>
      <c r="F2724" s="10" t="n">
        <v>1593</v>
      </c>
      <c r="G2724" s="10" t="n">
        <v>153</v>
      </c>
      <c r="H2724" s="10" t="n">
        <v>17</v>
      </c>
      <c r="I2724" s="10" t="n">
        <v>537</v>
      </c>
      <c r="J2724" s="10" t="n">
        <v>61752</v>
      </c>
      <c r="K2724" s="11" t="n">
        <v>15081</v>
      </c>
      <c r="L2724" s="12" t="n">
        <f aca="false">IF(COUNT(F2724,G2724)=2,F2724+G2724,"")</f>
        <v>1746</v>
      </c>
      <c r="M2724" s="12" t="n">
        <f aca="false">IF(COUNT(E2724,H2724)=2,E2724+H2724,"")</f>
        <v>1028</v>
      </c>
    </row>
    <row r="2725" customFormat="false" ht="15" hidden="false" customHeight="false" outlineLevel="0" collapsed="false">
      <c r="A2725" s="7" t="s">
        <v>4307</v>
      </c>
      <c r="B2725" s="7" t="s">
        <v>930</v>
      </c>
      <c r="C2725" s="8" t="s">
        <v>4504</v>
      </c>
      <c r="D2725" s="9" t="str">
        <f aca="false">A2725&amp;"|"&amp;B2725</f>
        <v>Texas|Jasper County</v>
      </c>
      <c r="E2725" s="10" t="n">
        <v>790</v>
      </c>
      <c r="F2725" s="10" t="n">
        <v>1418</v>
      </c>
      <c r="G2725" s="10" t="n">
        <v>140</v>
      </c>
      <c r="H2725" s="10" t="n">
        <v>17</v>
      </c>
      <c r="I2725" s="10" t="n">
        <v>559</v>
      </c>
      <c r="J2725" s="10" t="n">
        <v>49919</v>
      </c>
      <c r="K2725" s="11" t="n">
        <v>32807</v>
      </c>
      <c r="L2725" s="12" t="n">
        <f aca="false">IF(COUNT(F2725,G2725)=2,F2725+G2725,"")</f>
        <v>1558</v>
      </c>
      <c r="M2725" s="12" t="n">
        <f aca="false">IF(COUNT(E2725,H2725)=2,E2725+H2725,"")</f>
        <v>807</v>
      </c>
    </row>
    <row r="2726" customFormat="false" ht="15" hidden="false" customHeight="false" outlineLevel="0" collapsed="false">
      <c r="A2726" s="7" t="s">
        <v>4307</v>
      </c>
      <c r="B2726" s="7" t="s">
        <v>932</v>
      </c>
      <c r="C2726" s="8" t="s">
        <v>4505</v>
      </c>
      <c r="D2726" s="9" t="str">
        <f aca="false">A2726&amp;"|"&amp;B2726</f>
        <v>Texas|Jeff Davis County</v>
      </c>
      <c r="E2726" s="10" t="n">
        <v>1314</v>
      </c>
      <c r="F2726" s="10" t="n">
        <v>1344</v>
      </c>
      <c r="G2726" s="10" t="n">
        <v>198</v>
      </c>
      <c r="H2726" s="10" t="n">
        <v>17</v>
      </c>
      <c r="I2726" s="10" t="n">
        <v>529</v>
      </c>
      <c r="J2726" s="10" t="n">
        <v>32625</v>
      </c>
      <c r="K2726" s="11" t="n">
        <v>1740</v>
      </c>
      <c r="L2726" s="12" t="n">
        <f aca="false">IF(COUNT(F2726,G2726)=2,F2726+G2726,"")</f>
        <v>1542</v>
      </c>
      <c r="M2726" s="12" t="n">
        <f aca="false">IF(COUNT(E2726,H2726)=2,E2726+H2726,"")</f>
        <v>1331</v>
      </c>
    </row>
    <row r="2727" customFormat="false" ht="15" hidden="false" customHeight="false" outlineLevel="0" collapsed="false">
      <c r="A2727" s="7" t="s">
        <v>4307</v>
      </c>
      <c r="B2727" s="7" t="s">
        <v>127</v>
      </c>
      <c r="C2727" s="8" t="s">
        <v>4506</v>
      </c>
      <c r="D2727" s="9" t="str">
        <f aca="false">A2727&amp;"|"&amp;B2727</f>
        <v>Texas|Jefferson County</v>
      </c>
      <c r="E2727" s="10" t="n">
        <v>1079</v>
      </c>
      <c r="F2727" s="10" t="n">
        <v>1702</v>
      </c>
      <c r="G2727" s="10" t="n">
        <v>163</v>
      </c>
      <c r="H2727" s="10" t="n">
        <v>17</v>
      </c>
      <c r="I2727" s="10" t="n">
        <v>585</v>
      </c>
      <c r="J2727" s="10" t="n">
        <v>59934</v>
      </c>
      <c r="K2727" s="11" t="n">
        <v>253939</v>
      </c>
      <c r="L2727" s="12" t="n">
        <f aca="false">IF(COUNT(F2727,G2727)=2,F2727+G2727,"")</f>
        <v>1865</v>
      </c>
      <c r="M2727" s="12" t="n">
        <f aca="false">IF(COUNT(E2727,H2727)=2,E2727+H2727,"")</f>
        <v>1096</v>
      </c>
    </row>
    <row r="2728" customFormat="false" ht="15" hidden="false" customHeight="false" outlineLevel="0" collapsed="false">
      <c r="A2728" s="7" t="s">
        <v>4307</v>
      </c>
      <c r="B2728" s="7" t="s">
        <v>4507</v>
      </c>
      <c r="C2728" s="8" t="s">
        <v>4508</v>
      </c>
      <c r="D2728" s="9" t="str">
        <f aca="false">A2728&amp;"|"&amp;B2728</f>
        <v>Texas|Jim Hogg County</v>
      </c>
      <c r="E2728" s="10" t="n">
        <v>820</v>
      </c>
      <c r="F2728" s="10" t="n">
        <v>1575</v>
      </c>
      <c r="G2728" s="10" t="n">
        <v>140</v>
      </c>
      <c r="H2728" s="10" t="n">
        <v>17</v>
      </c>
      <c r="I2728" s="10" t="n">
        <v>546</v>
      </c>
      <c r="J2728" s="10" t="n">
        <v>42230</v>
      </c>
      <c r="K2728" s="11" t="n">
        <v>4797</v>
      </c>
      <c r="L2728" s="12" t="n">
        <f aca="false">IF(COUNT(F2728,G2728)=2,F2728+G2728,"")</f>
        <v>1715</v>
      </c>
      <c r="M2728" s="12" t="n">
        <f aca="false">IF(COUNT(E2728,H2728)=2,E2728+H2728,"")</f>
        <v>837</v>
      </c>
    </row>
    <row r="2729" customFormat="false" ht="15" hidden="false" customHeight="false" outlineLevel="0" collapsed="false">
      <c r="A2729" s="7" t="s">
        <v>4307</v>
      </c>
      <c r="B2729" s="7" t="s">
        <v>4509</v>
      </c>
      <c r="C2729" s="8" t="s">
        <v>4510</v>
      </c>
      <c r="D2729" s="9" t="str">
        <f aca="false">A2729&amp;"|"&amp;B2729</f>
        <v>Texas|Jim Wells County</v>
      </c>
      <c r="E2729" s="10" t="n">
        <v>885</v>
      </c>
      <c r="F2729" s="10" t="n">
        <v>1677</v>
      </c>
      <c r="G2729" s="10" t="n">
        <v>140</v>
      </c>
      <c r="H2729" s="10" t="n">
        <v>17</v>
      </c>
      <c r="I2729" s="10" t="n">
        <v>663</v>
      </c>
      <c r="J2729" s="10" t="n">
        <v>47492</v>
      </c>
      <c r="K2729" s="11" t="n">
        <v>38863</v>
      </c>
      <c r="L2729" s="12" t="n">
        <f aca="false">IF(COUNT(F2729,G2729)=2,F2729+G2729,"")</f>
        <v>1817</v>
      </c>
      <c r="M2729" s="12" t="n">
        <f aca="false">IF(COUNT(E2729,H2729)=2,E2729+H2729,"")</f>
        <v>902</v>
      </c>
    </row>
    <row r="2730" customFormat="false" ht="15" hidden="false" customHeight="false" outlineLevel="0" collapsed="false">
      <c r="A2730" s="7" t="s">
        <v>4307</v>
      </c>
      <c r="B2730" s="7" t="s">
        <v>344</v>
      </c>
      <c r="C2730" s="8" t="s">
        <v>4511</v>
      </c>
      <c r="D2730" s="9" t="str">
        <f aca="false">A2730&amp;"|"&amp;B2730</f>
        <v>Texas|Johnson County</v>
      </c>
      <c r="E2730" s="10" t="n">
        <v>1343</v>
      </c>
      <c r="F2730" s="10" t="n">
        <v>1863</v>
      </c>
      <c r="G2730" s="10" t="n">
        <v>203</v>
      </c>
      <c r="H2730" s="10" t="n">
        <v>17</v>
      </c>
      <c r="I2730" s="10" t="n">
        <v>828</v>
      </c>
      <c r="J2730" s="10" t="n">
        <v>81826</v>
      </c>
      <c r="K2730" s="11" t="n">
        <v>188820</v>
      </c>
      <c r="L2730" s="12" t="n">
        <f aca="false">IF(COUNT(F2730,G2730)=2,F2730+G2730,"")</f>
        <v>2066</v>
      </c>
      <c r="M2730" s="12" t="n">
        <f aca="false">IF(COUNT(E2730,H2730)=2,E2730+H2730,"")</f>
        <v>1360</v>
      </c>
    </row>
    <row r="2731" customFormat="false" ht="15" hidden="false" customHeight="false" outlineLevel="0" collapsed="false">
      <c r="A2731" s="7" t="s">
        <v>4307</v>
      </c>
      <c r="B2731" s="7" t="s">
        <v>938</v>
      </c>
      <c r="C2731" s="8" t="s">
        <v>4512</v>
      </c>
      <c r="D2731" s="9" t="str">
        <f aca="false">A2731&amp;"|"&amp;B2731</f>
        <v>Texas|Jones County</v>
      </c>
      <c r="E2731" s="10" t="n">
        <v>938</v>
      </c>
      <c r="F2731" s="10" t="n">
        <v>1255</v>
      </c>
      <c r="G2731" s="10" t="n">
        <v>142</v>
      </c>
      <c r="H2731" s="10" t="n">
        <v>17</v>
      </c>
      <c r="I2731" s="10" t="n">
        <v>537</v>
      </c>
      <c r="J2731" s="10" t="n">
        <v>63472</v>
      </c>
      <c r="K2731" s="11" t="n">
        <v>19968</v>
      </c>
      <c r="L2731" s="12" t="n">
        <f aca="false">IF(COUNT(F2731,G2731)=2,F2731+G2731,"")</f>
        <v>1397</v>
      </c>
      <c r="M2731" s="12" t="n">
        <f aca="false">IF(COUNT(E2731,H2731)=2,E2731+H2731,"")</f>
        <v>955</v>
      </c>
    </row>
    <row r="2732" customFormat="false" ht="15" hidden="false" customHeight="false" outlineLevel="0" collapsed="false">
      <c r="A2732" s="7" t="s">
        <v>4307</v>
      </c>
      <c r="B2732" s="7" t="s">
        <v>4513</v>
      </c>
      <c r="C2732" s="8" t="s">
        <v>4514</v>
      </c>
      <c r="D2732" s="9" t="str">
        <f aca="false">A2732&amp;"|"&amp;B2732</f>
        <v>Texas|Karnes County</v>
      </c>
      <c r="E2732" s="10" t="n">
        <v>872</v>
      </c>
      <c r="F2732" s="10" t="n">
        <v>1258</v>
      </c>
      <c r="G2732" s="10" t="n">
        <v>140</v>
      </c>
      <c r="H2732" s="10" t="n">
        <v>17</v>
      </c>
      <c r="I2732" s="10" t="n">
        <v>741</v>
      </c>
      <c r="J2732" s="10" t="n">
        <v>59103</v>
      </c>
      <c r="K2732" s="11" t="n">
        <v>14819</v>
      </c>
      <c r="L2732" s="12" t="n">
        <f aca="false">IF(COUNT(F2732,G2732)=2,F2732+G2732,"")</f>
        <v>1398</v>
      </c>
      <c r="M2732" s="12" t="n">
        <f aca="false">IF(COUNT(E2732,H2732)=2,E2732+H2732,"")</f>
        <v>889</v>
      </c>
    </row>
    <row r="2733" customFormat="false" ht="15" hidden="false" customHeight="false" outlineLevel="0" collapsed="false">
      <c r="A2733" s="7" t="s">
        <v>4307</v>
      </c>
      <c r="B2733" s="7" t="s">
        <v>4515</v>
      </c>
      <c r="C2733" s="8" t="s">
        <v>4516</v>
      </c>
      <c r="D2733" s="9" t="str">
        <f aca="false">A2733&amp;"|"&amp;B2733</f>
        <v>Texas|Kaufman County</v>
      </c>
      <c r="E2733" s="10" t="n">
        <v>1408</v>
      </c>
      <c r="F2733" s="10" t="n">
        <v>2170</v>
      </c>
      <c r="G2733" s="10" t="n">
        <v>213</v>
      </c>
      <c r="H2733" s="10" t="n">
        <v>17</v>
      </c>
      <c r="I2733" s="10" t="n">
        <v>828</v>
      </c>
      <c r="J2733" s="10" t="n">
        <v>88606</v>
      </c>
      <c r="K2733" s="11" t="n">
        <v>160718</v>
      </c>
      <c r="L2733" s="12" t="n">
        <f aca="false">IF(COUNT(F2733,G2733)=2,F2733+G2733,"")</f>
        <v>2383</v>
      </c>
      <c r="M2733" s="12" t="n">
        <f aca="false">IF(COUNT(E2733,H2733)=2,E2733+H2733,"")</f>
        <v>1425</v>
      </c>
    </row>
    <row r="2734" customFormat="false" ht="15" hidden="false" customHeight="false" outlineLevel="0" collapsed="false">
      <c r="A2734" s="7" t="s">
        <v>4307</v>
      </c>
      <c r="B2734" s="7" t="s">
        <v>1222</v>
      </c>
      <c r="C2734" s="8" t="s">
        <v>4517</v>
      </c>
      <c r="D2734" s="9" t="str">
        <f aca="false">A2734&amp;"|"&amp;B2734</f>
        <v>Texas|Kendall County</v>
      </c>
      <c r="E2734" s="10" t="n">
        <v>1576</v>
      </c>
      <c r="F2734" s="10" t="n">
        <v>2649</v>
      </c>
      <c r="G2734" s="10" t="n">
        <v>238</v>
      </c>
      <c r="H2734" s="10" t="n">
        <v>17</v>
      </c>
      <c r="I2734" s="10" t="n">
        <v>741</v>
      </c>
      <c r="J2734" s="10" t="n">
        <v>110498</v>
      </c>
      <c r="K2734" s="11" t="n">
        <v>46971</v>
      </c>
      <c r="L2734" s="12" t="n">
        <f aca="false">IF(COUNT(F2734,G2734)=2,F2734+G2734,"")</f>
        <v>2887</v>
      </c>
      <c r="M2734" s="12" t="n">
        <f aca="false">IF(COUNT(E2734,H2734)=2,E2734+H2734,"")</f>
        <v>1593</v>
      </c>
    </row>
    <row r="2735" customFormat="false" ht="15" hidden="false" customHeight="false" outlineLevel="0" collapsed="false">
      <c r="A2735" s="7" t="s">
        <v>4307</v>
      </c>
      <c r="B2735" s="7" t="s">
        <v>4518</v>
      </c>
      <c r="C2735" s="8" t="s">
        <v>4519</v>
      </c>
      <c r="D2735" s="9" t="str">
        <f aca="false">A2735&amp;"|"&amp;B2735</f>
        <v>Texas|Kenedy County</v>
      </c>
      <c r="E2735" s="10"/>
      <c r="F2735" s="10"/>
      <c r="G2735" s="10"/>
      <c r="H2735" s="10" t="n">
        <v>17</v>
      </c>
      <c r="I2735" s="10" t="n">
        <v>663</v>
      </c>
      <c r="J2735" s="10"/>
      <c r="K2735" s="11" t="n">
        <v>52</v>
      </c>
      <c r="L2735" s="12" t="str">
        <f aca="false">IF(COUNT(F2735,G2735)=2,F2735+G2735,"")</f>
        <v/>
      </c>
      <c r="M2735" s="12" t="str">
        <f aca="false">IF(COUNT(E2735,H2735)=2,E2735+H2735,"")</f>
        <v/>
      </c>
    </row>
    <row r="2736" customFormat="false" ht="15" hidden="false" customHeight="false" outlineLevel="0" collapsed="false">
      <c r="A2736" s="7" t="s">
        <v>4307</v>
      </c>
      <c r="B2736" s="7" t="s">
        <v>669</v>
      </c>
      <c r="C2736" s="8" t="s">
        <v>4520</v>
      </c>
      <c r="D2736" s="9" t="str">
        <f aca="false">A2736&amp;"|"&amp;B2736</f>
        <v>Texas|Kent County</v>
      </c>
      <c r="E2736" s="10" t="n">
        <v>856</v>
      </c>
      <c r="F2736" s="10" t="n">
        <v>1696</v>
      </c>
      <c r="G2736" s="10" t="n">
        <v>140</v>
      </c>
      <c r="H2736" s="10" t="n">
        <v>17</v>
      </c>
      <c r="I2736" s="10" t="n">
        <v>537</v>
      </c>
      <c r="J2736" s="10" t="n">
        <v>71420</v>
      </c>
      <c r="K2736" s="11" t="n">
        <v>727</v>
      </c>
      <c r="L2736" s="12" t="n">
        <f aca="false">IF(COUNT(F2736,G2736)=2,F2736+G2736,"")</f>
        <v>1836</v>
      </c>
      <c r="M2736" s="12" t="n">
        <f aca="false">IF(COUNT(E2736,H2736)=2,E2736+H2736,"")</f>
        <v>873</v>
      </c>
    </row>
    <row r="2737" customFormat="false" ht="15" hidden="false" customHeight="false" outlineLevel="0" collapsed="false">
      <c r="A2737" s="7" t="s">
        <v>4307</v>
      </c>
      <c r="B2737" s="7" t="s">
        <v>4521</v>
      </c>
      <c r="C2737" s="8" t="s">
        <v>4522</v>
      </c>
      <c r="D2737" s="9" t="str">
        <f aca="false">A2737&amp;"|"&amp;B2737</f>
        <v>Texas|Kerr County</v>
      </c>
      <c r="E2737" s="10" t="n">
        <v>1079</v>
      </c>
      <c r="F2737" s="10" t="n">
        <v>1630</v>
      </c>
      <c r="G2737" s="10" t="n">
        <v>163</v>
      </c>
      <c r="H2737" s="10" t="n">
        <v>17</v>
      </c>
      <c r="I2737" s="10" t="n">
        <v>741</v>
      </c>
      <c r="J2737" s="10" t="n">
        <v>67927</v>
      </c>
      <c r="K2737" s="11" t="n">
        <v>53166</v>
      </c>
      <c r="L2737" s="12" t="n">
        <f aca="false">IF(COUNT(F2737,G2737)=2,F2737+G2737,"")</f>
        <v>1793</v>
      </c>
      <c r="M2737" s="12" t="n">
        <f aca="false">IF(COUNT(E2737,H2737)=2,E2737+H2737,"")</f>
        <v>1096</v>
      </c>
    </row>
    <row r="2738" customFormat="false" ht="15" hidden="false" customHeight="false" outlineLevel="0" collapsed="false">
      <c r="A2738" s="7" t="s">
        <v>4307</v>
      </c>
      <c r="B2738" s="7" t="s">
        <v>4523</v>
      </c>
      <c r="C2738" s="8" t="s">
        <v>4524</v>
      </c>
      <c r="D2738" s="9" t="str">
        <f aca="false">A2738&amp;"|"&amp;B2738</f>
        <v>Texas|Kimble County</v>
      </c>
      <c r="E2738" s="10" t="n">
        <v>795</v>
      </c>
      <c r="F2738" s="10" t="n">
        <v>1549</v>
      </c>
      <c r="G2738" s="10" t="n">
        <v>140</v>
      </c>
      <c r="H2738" s="10" t="n">
        <v>17</v>
      </c>
      <c r="I2738" s="10" t="n">
        <v>490</v>
      </c>
      <c r="J2738" s="10" t="n">
        <v>65703</v>
      </c>
      <c r="K2738" s="11" t="n">
        <v>4355</v>
      </c>
      <c r="L2738" s="12" t="n">
        <f aca="false">IF(COUNT(F2738,G2738)=2,F2738+G2738,"")</f>
        <v>1689</v>
      </c>
      <c r="M2738" s="12" t="n">
        <f aca="false">IF(COUNT(E2738,H2738)=2,E2738+H2738,"")</f>
        <v>812</v>
      </c>
    </row>
    <row r="2739" customFormat="false" ht="15" hidden="false" customHeight="false" outlineLevel="0" collapsed="false">
      <c r="A2739" s="7" t="s">
        <v>4307</v>
      </c>
      <c r="B2739" s="7" t="s">
        <v>4525</v>
      </c>
      <c r="C2739" s="8" t="s">
        <v>4526</v>
      </c>
      <c r="D2739" s="9" t="str">
        <f aca="false">A2739&amp;"|"&amp;B2739</f>
        <v>Texas|King County</v>
      </c>
      <c r="E2739" s="10"/>
      <c r="F2739" s="10"/>
      <c r="G2739" s="10"/>
      <c r="H2739" s="10" t="n">
        <v>17</v>
      </c>
      <c r="I2739" s="10" t="n">
        <v>633</v>
      </c>
      <c r="J2739" s="10" t="n">
        <v>70192</v>
      </c>
      <c r="K2739" s="11" t="n">
        <v>189</v>
      </c>
      <c r="L2739" s="12" t="str">
        <f aca="false">IF(COUNT(F2739,G2739)=2,F2739+G2739,"")</f>
        <v/>
      </c>
      <c r="M2739" s="12" t="str">
        <f aca="false">IF(COUNT(E2739,H2739)=2,E2739+H2739,"")</f>
        <v/>
      </c>
    </row>
    <row r="2740" customFormat="false" ht="15" hidden="false" customHeight="false" outlineLevel="0" collapsed="false">
      <c r="A2740" s="7" t="s">
        <v>4307</v>
      </c>
      <c r="B2740" s="7" t="s">
        <v>4527</v>
      </c>
      <c r="C2740" s="8" t="s">
        <v>4528</v>
      </c>
      <c r="D2740" s="9" t="str">
        <f aca="false">A2740&amp;"|"&amp;B2740</f>
        <v>Texas|Kinney County</v>
      </c>
      <c r="E2740" s="10" t="n">
        <v>771</v>
      </c>
      <c r="F2740" s="10" t="n">
        <v>1153</v>
      </c>
      <c r="G2740" s="10" t="n">
        <v>140</v>
      </c>
      <c r="H2740" s="10" t="n">
        <v>17</v>
      </c>
      <c r="I2740" s="10" t="n">
        <v>563</v>
      </c>
      <c r="J2740" s="10" t="n">
        <v>66341</v>
      </c>
      <c r="K2740" s="11" t="n">
        <v>3140</v>
      </c>
      <c r="L2740" s="12" t="n">
        <f aca="false">IF(COUNT(F2740,G2740)=2,F2740+G2740,"")</f>
        <v>1293</v>
      </c>
      <c r="M2740" s="12" t="n">
        <f aca="false">IF(COUNT(E2740,H2740)=2,E2740+H2740,"")</f>
        <v>788</v>
      </c>
    </row>
    <row r="2741" customFormat="false" ht="15" hidden="false" customHeight="false" outlineLevel="0" collapsed="false">
      <c r="A2741" s="7" t="s">
        <v>4307</v>
      </c>
      <c r="B2741" s="7" t="s">
        <v>4529</v>
      </c>
      <c r="C2741" s="8" t="s">
        <v>4530</v>
      </c>
      <c r="D2741" s="9" t="str">
        <f aca="false">A2741&amp;"|"&amp;B2741</f>
        <v>Texas|Kleberg County</v>
      </c>
      <c r="E2741" s="10" t="n">
        <v>1022</v>
      </c>
      <c r="F2741" s="10" t="n">
        <v>1756</v>
      </c>
      <c r="G2741" s="10" t="n">
        <v>154</v>
      </c>
      <c r="H2741" s="10" t="n">
        <v>17</v>
      </c>
      <c r="I2741" s="10" t="n">
        <v>663</v>
      </c>
      <c r="J2741" s="10" t="n">
        <v>57612</v>
      </c>
      <c r="K2741" s="11" t="n">
        <v>30629</v>
      </c>
      <c r="L2741" s="12" t="n">
        <f aca="false">IF(COUNT(F2741,G2741)=2,F2741+G2741,"")</f>
        <v>1910</v>
      </c>
      <c r="M2741" s="12" t="n">
        <f aca="false">IF(COUNT(E2741,H2741)=2,E2741+H2741,"")</f>
        <v>1039</v>
      </c>
    </row>
    <row r="2742" customFormat="false" ht="15" hidden="false" customHeight="false" outlineLevel="0" collapsed="false">
      <c r="A2742" s="7" t="s">
        <v>4307</v>
      </c>
      <c r="B2742" s="7" t="s">
        <v>1224</v>
      </c>
      <c r="C2742" s="8" t="s">
        <v>4531</v>
      </c>
      <c r="D2742" s="9" t="str">
        <f aca="false">A2742&amp;"|"&amp;B2742</f>
        <v>Texas|Knox County</v>
      </c>
      <c r="E2742" s="10" t="n">
        <v>661</v>
      </c>
      <c r="F2742" s="10" t="n">
        <v>1066</v>
      </c>
      <c r="G2742" s="10" t="n">
        <v>140</v>
      </c>
      <c r="H2742" s="10" t="n">
        <v>17</v>
      </c>
      <c r="I2742" s="10" t="n">
        <v>537</v>
      </c>
      <c r="J2742" s="10" t="n">
        <v>56304</v>
      </c>
      <c r="K2742" s="11" t="n">
        <v>3322</v>
      </c>
      <c r="L2742" s="12" t="n">
        <f aca="false">IF(COUNT(F2742,G2742)=2,F2742+G2742,"")</f>
        <v>1206</v>
      </c>
      <c r="M2742" s="12" t="n">
        <f aca="false">IF(COUNT(E2742,H2742)=2,E2742+H2742,"")</f>
        <v>678</v>
      </c>
    </row>
    <row r="2743" customFormat="false" ht="15" hidden="false" customHeight="false" outlineLevel="0" collapsed="false">
      <c r="A2743" s="7" t="s">
        <v>4307</v>
      </c>
      <c r="B2743" s="7" t="s">
        <v>4532</v>
      </c>
      <c r="C2743" s="8" t="s">
        <v>4533</v>
      </c>
      <c r="D2743" s="9" t="str">
        <f aca="false">A2743&amp;"|"&amp;B2743</f>
        <v>Texas|La Salle County</v>
      </c>
      <c r="E2743" s="10"/>
      <c r="F2743" s="10" t="n">
        <v>1504</v>
      </c>
      <c r="G2743" s="10"/>
      <c r="H2743" s="10" t="n">
        <v>17</v>
      </c>
      <c r="I2743" s="10" t="n">
        <v>563</v>
      </c>
      <c r="J2743" s="10" t="n">
        <v>55469</v>
      </c>
      <c r="K2743" s="11" t="n">
        <v>6946</v>
      </c>
      <c r="L2743" s="12" t="str">
        <f aca="false">IF(COUNT(F2743,G2743)=2,F2743+G2743,"")</f>
        <v/>
      </c>
      <c r="M2743" s="12" t="str">
        <f aca="false">IF(COUNT(E2743,H2743)=2,E2743+H2743,"")</f>
        <v/>
      </c>
    </row>
    <row r="2744" customFormat="false" ht="15" hidden="false" customHeight="false" outlineLevel="0" collapsed="false">
      <c r="A2744" s="7" t="s">
        <v>4307</v>
      </c>
      <c r="B2744" s="7" t="s">
        <v>129</v>
      </c>
      <c r="C2744" s="8" t="s">
        <v>4534</v>
      </c>
      <c r="D2744" s="9" t="str">
        <f aca="false">A2744&amp;"|"&amp;B2744</f>
        <v>Texas|Lamar County</v>
      </c>
      <c r="E2744" s="10" t="n">
        <v>897</v>
      </c>
      <c r="F2744" s="10" t="n">
        <v>1526</v>
      </c>
      <c r="G2744" s="10" t="n">
        <v>140</v>
      </c>
      <c r="H2744" s="10" t="n">
        <v>17</v>
      </c>
      <c r="I2744" s="10" t="n">
        <v>524</v>
      </c>
      <c r="J2744" s="10" t="n">
        <v>61122</v>
      </c>
      <c r="K2744" s="11" t="n">
        <v>50421</v>
      </c>
      <c r="L2744" s="12" t="n">
        <f aca="false">IF(COUNT(F2744,G2744)=2,F2744+G2744,"")</f>
        <v>1666</v>
      </c>
      <c r="M2744" s="12" t="n">
        <f aca="false">IF(COUNT(E2744,H2744)=2,E2744+H2744,"")</f>
        <v>914</v>
      </c>
    </row>
    <row r="2745" customFormat="false" ht="15" hidden="false" customHeight="false" outlineLevel="0" collapsed="false">
      <c r="A2745" s="7" t="s">
        <v>4307</v>
      </c>
      <c r="B2745" s="7" t="s">
        <v>4535</v>
      </c>
      <c r="C2745" s="8" t="s">
        <v>4536</v>
      </c>
      <c r="D2745" s="9" t="str">
        <f aca="false">A2745&amp;"|"&amp;B2745</f>
        <v>Texas|Lamb County</v>
      </c>
      <c r="E2745" s="10" t="n">
        <v>900</v>
      </c>
      <c r="F2745" s="10" t="n">
        <v>1240</v>
      </c>
      <c r="G2745" s="10" t="n">
        <v>140</v>
      </c>
      <c r="H2745" s="10" t="n">
        <v>17</v>
      </c>
      <c r="I2745" s="10" t="n">
        <v>633</v>
      </c>
      <c r="J2745" s="10" t="n">
        <v>56997</v>
      </c>
      <c r="K2745" s="11" t="n">
        <v>12919</v>
      </c>
      <c r="L2745" s="12" t="n">
        <f aca="false">IF(COUNT(F2745,G2745)=2,F2745+G2745,"")</f>
        <v>1380</v>
      </c>
      <c r="M2745" s="12" t="n">
        <f aca="false">IF(COUNT(E2745,H2745)=2,E2745+H2745,"")</f>
        <v>917</v>
      </c>
    </row>
    <row r="2746" customFormat="false" ht="15" hidden="false" customHeight="false" outlineLevel="0" collapsed="false">
      <c r="A2746" s="7" t="s">
        <v>4307</v>
      </c>
      <c r="B2746" s="7" t="s">
        <v>4537</v>
      </c>
      <c r="C2746" s="8" t="s">
        <v>4538</v>
      </c>
      <c r="D2746" s="9" t="str">
        <f aca="false">A2746&amp;"|"&amp;B2746</f>
        <v>Texas|Lampasas County</v>
      </c>
      <c r="E2746" s="10" t="n">
        <v>961</v>
      </c>
      <c r="F2746" s="10" t="n">
        <v>1685</v>
      </c>
      <c r="G2746" s="10" t="n">
        <v>145</v>
      </c>
      <c r="H2746" s="10" t="n">
        <v>17</v>
      </c>
      <c r="I2746" s="10" t="n">
        <v>576</v>
      </c>
      <c r="J2746" s="10" t="n">
        <v>76919</v>
      </c>
      <c r="K2746" s="11" t="n">
        <v>22267</v>
      </c>
      <c r="L2746" s="12" t="n">
        <f aca="false">IF(COUNT(F2746,G2746)=2,F2746+G2746,"")</f>
        <v>1830</v>
      </c>
      <c r="M2746" s="12" t="n">
        <f aca="false">IF(COUNT(E2746,H2746)=2,E2746+H2746,"")</f>
        <v>978</v>
      </c>
    </row>
    <row r="2747" customFormat="false" ht="15" hidden="false" customHeight="false" outlineLevel="0" collapsed="false">
      <c r="A2747" s="7" t="s">
        <v>4307</v>
      </c>
      <c r="B2747" s="7" t="s">
        <v>4539</v>
      </c>
      <c r="C2747" s="8" t="s">
        <v>4540</v>
      </c>
      <c r="D2747" s="9" t="str">
        <f aca="false">A2747&amp;"|"&amp;B2747</f>
        <v>Texas|Lavaca County</v>
      </c>
      <c r="E2747" s="10" t="n">
        <v>879</v>
      </c>
      <c r="F2747" s="10" t="n">
        <v>1599</v>
      </c>
      <c r="G2747" s="10" t="n">
        <v>140</v>
      </c>
      <c r="H2747" s="10" t="n">
        <v>17</v>
      </c>
      <c r="I2747" s="10" t="n">
        <v>537</v>
      </c>
      <c r="J2747" s="10" t="n">
        <v>61768</v>
      </c>
      <c r="K2747" s="11" t="n">
        <v>20479</v>
      </c>
      <c r="L2747" s="12" t="n">
        <f aca="false">IF(COUNT(F2747,G2747)=2,F2747+G2747,"")</f>
        <v>1739</v>
      </c>
      <c r="M2747" s="12" t="n">
        <f aca="false">IF(COUNT(E2747,H2747)=2,E2747+H2747,"")</f>
        <v>896</v>
      </c>
    </row>
    <row r="2748" customFormat="false" ht="15" hidden="false" customHeight="false" outlineLevel="0" collapsed="false">
      <c r="A2748" s="7" t="s">
        <v>4307</v>
      </c>
      <c r="B2748" s="7" t="s">
        <v>135</v>
      </c>
      <c r="C2748" s="8" t="s">
        <v>4541</v>
      </c>
      <c r="D2748" s="9" t="str">
        <f aca="false">A2748&amp;"|"&amp;B2748</f>
        <v>Texas|Lee County</v>
      </c>
      <c r="E2748" s="10" t="n">
        <v>1050</v>
      </c>
      <c r="F2748" s="10" t="n">
        <v>1813</v>
      </c>
      <c r="G2748" s="10" t="n">
        <v>159</v>
      </c>
      <c r="H2748" s="10" t="n">
        <v>17</v>
      </c>
      <c r="I2748" s="10" t="n">
        <v>875</v>
      </c>
      <c r="J2748" s="10" t="n">
        <v>66000</v>
      </c>
      <c r="K2748" s="11" t="n">
        <v>17758</v>
      </c>
      <c r="L2748" s="12" t="n">
        <f aca="false">IF(COUNT(F2748,G2748)=2,F2748+G2748,"")</f>
        <v>1972</v>
      </c>
      <c r="M2748" s="12" t="n">
        <f aca="false">IF(COUNT(E2748,H2748)=2,E2748+H2748,"")</f>
        <v>1067</v>
      </c>
    </row>
    <row r="2749" customFormat="false" ht="15" hidden="false" customHeight="false" outlineLevel="0" collapsed="false">
      <c r="A2749" s="7" t="s">
        <v>4307</v>
      </c>
      <c r="B2749" s="7" t="s">
        <v>738</v>
      </c>
      <c r="C2749" s="8" t="s">
        <v>4542</v>
      </c>
      <c r="D2749" s="9" t="str">
        <f aca="false">A2749&amp;"|"&amp;B2749</f>
        <v>Texas|Leon County</v>
      </c>
      <c r="E2749" s="10" t="n">
        <v>798</v>
      </c>
      <c r="F2749" s="10" t="n">
        <v>1449</v>
      </c>
      <c r="G2749" s="10" t="n">
        <v>140</v>
      </c>
      <c r="H2749" s="10" t="n">
        <v>17</v>
      </c>
      <c r="I2749" s="10" t="n">
        <v>667</v>
      </c>
      <c r="J2749" s="10" t="n">
        <v>59975</v>
      </c>
      <c r="K2749" s="11" t="n">
        <v>16067</v>
      </c>
      <c r="L2749" s="12" t="n">
        <f aca="false">IF(COUNT(F2749,G2749)=2,F2749+G2749,"")</f>
        <v>1589</v>
      </c>
      <c r="M2749" s="12" t="n">
        <f aca="false">IF(COUNT(E2749,H2749)=2,E2749+H2749,"")</f>
        <v>815</v>
      </c>
    </row>
    <row r="2750" customFormat="false" ht="15" hidden="false" customHeight="false" outlineLevel="0" collapsed="false">
      <c r="A2750" s="7" t="s">
        <v>4307</v>
      </c>
      <c r="B2750" s="7" t="s">
        <v>742</v>
      </c>
      <c r="C2750" s="8" t="s">
        <v>4543</v>
      </c>
      <c r="D2750" s="9" t="str">
        <f aca="false">A2750&amp;"|"&amp;B2750</f>
        <v>Texas|Liberty County</v>
      </c>
      <c r="E2750" s="10" t="n">
        <v>1038</v>
      </c>
      <c r="F2750" s="10" t="n">
        <v>1621</v>
      </c>
      <c r="G2750" s="10" t="n">
        <v>157</v>
      </c>
      <c r="H2750" s="10" t="n">
        <v>17</v>
      </c>
      <c r="I2750" s="10" t="n">
        <v>802</v>
      </c>
      <c r="J2750" s="10" t="n">
        <v>64773</v>
      </c>
      <c r="K2750" s="11" t="n">
        <v>97993</v>
      </c>
      <c r="L2750" s="12" t="n">
        <f aca="false">IF(COUNT(F2750,G2750)=2,F2750+G2750,"")</f>
        <v>1778</v>
      </c>
      <c r="M2750" s="12" t="n">
        <f aca="false">IF(COUNT(E2750,H2750)=2,E2750+H2750,"")</f>
        <v>1055</v>
      </c>
    </row>
    <row r="2751" customFormat="false" ht="15" hidden="false" customHeight="false" outlineLevel="0" collapsed="false">
      <c r="A2751" s="7" t="s">
        <v>4307</v>
      </c>
      <c r="B2751" s="7" t="s">
        <v>137</v>
      </c>
      <c r="C2751" s="8" t="s">
        <v>4544</v>
      </c>
      <c r="D2751" s="9" t="str">
        <f aca="false">A2751&amp;"|"&amp;B2751</f>
        <v>Texas|Limestone County</v>
      </c>
      <c r="E2751" s="10" t="n">
        <v>835</v>
      </c>
      <c r="F2751" s="10" t="n">
        <v>1423</v>
      </c>
      <c r="G2751" s="10" t="n">
        <v>140</v>
      </c>
      <c r="H2751" s="10" t="n">
        <v>17</v>
      </c>
      <c r="I2751" s="10" t="n">
        <v>581</v>
      </c>
      <c r="J2751" s="10" t="n">
        <v>58109</v>
      </c>
      <c r="K2751" s="11" t="n">
        <v>22185</v>
      </c>
      <c r="L2751" s="12" t="n">
        <f aca="false">IF(COUNT(F2751,G2751)=2,F2751+G2751,"")</f>
        <v>1563</v>
      </c>
      <c r="M2751" s="12" t="n">
        <f aca="false">IF(COUNT(E2751,H2751)=2,E2751+H2751,"")</f>
        <v>852</v>
      </c>
    </row>
    <row r="2752" customFormat="false" ht="15" hidden="false" customHeight="false" outlineLevel="0" collapsed="false">
      <c r="A2752" s="7" t="s">
        <v>4307</v>
      </c>
      <c r="B2752" s="7" t="s">
        <v>4545</v>
      </c>
      <c r="C2752" s="8" t="s">
        <v>4546</v>
      </c>
      <c r="D2752" s="9" t="str">
        <f aca="false">A2752&amp;"|"&amp;B2752</f>
        <v>Texas|Lipscomb County</v>
      </c>
      <c r="E2752" s="10" t="n">
        <v>807</v>
      </c>
      <c r="F2752" s="10" t="n">
        <v>1372</v>
      </c>
      <c r="G2752" s="10" t="n">
        <v>140</v>
      </c>
      <c r="H2752" s="10" t="n">
        <v>17</v>
      </c>
      <c r="I2752" s="10" t="n">
        <v>637</v>
      </c>
      <c r="J2752" s="10" t="n">
        <v>71442</v>
      </c>
      <c r="K2752" s="11" t="n">
        <v>2964</v>
      </c>
      <c r="L2752" s="12" t="n">
        <f aca="false">IF(COUNT(F2752,G2752)=2,F2752+G2752,"")</f>
        <v>1512</v>
      </c>
      <c r="M2752" s="12" t="n">
        <f aca="false">IF(COUNT(E2752,H2752)=2,E2752+H2752,"")</f>
        <v>824</v>
      </c>
    </row>
    <row r="2753" customFormat="false" ht="15" hidden="false" customHeight="false" outlineLevel="0" collapsed="false">
      <c r="A2753" s="7" t="s">
        <v>4307</v>
      </c>
      <c r="B2753" s="7" t="s">
        <v>4547</v>
      </c>
      <c r="C2753" s="8" t="s">
        <v>4548</v>
      </c>
      <c r="D2753" s="9" t="str">
        <f aca="false">A2753&amp;"|"&amp;B2753</f>
        <v>Texas|Live Oak County</v>
      </c>
      <c r="E2753" s="10" t="n">
        <v>949</v>
      </c>
      <c r="F2753" s="10" t="n">
        <v>1442</v>
      </c>
      <c r="G2753" s="10" t="n">
        <v>143</v>
      </c>
      <c r="H2753" s="10" t="n">
        <v>17</v>
      </c>
      <c r="I2753" s="10" t="n">
        <v>663</v>
      </c>
      <c r="J2753" s="10" t="n">
        <v>53869</v>
      </c>
      <c r="K2753" s="11" t="n">
        <v>11444</v>
      </c>
      <c r="L2753" s="12" t="n">
        <f aca="false">IF(COUNT(F2753,G2753)=2,F2753+G2753,"")</f>
        <v>1585</v>
      </c>
      <c r="M2753" s="12" t="n">
        <f aca="false">IF(COUNT(E2753,H2753)=2,E2753+H2753,"")</f>
        <v>966</v>
      </c>
    </row>
    <row r="2754" customFormat="false" ht="15" hidden="false" customHeight="false" outlineLevel="0" collapsed="false">
      <c r="A2754" s="7" t="s">
        <v>4307</v>
      </c>
      <c r="B2754" s="7" t="s">
        <v>4549</v>
      </c>
      <c r="C2754" s="8" t="s">
        <v>4550</v>
      </c>
      <c r="D2754" s="9" t="str">
        <f aca="false">A2754&amp;"|"&amp;B2754</f>
        <v>Texas|Llano County</v>
      </c>
      <c r="E2754" s="10" t="n">
        <v>995</v>
      </c>
      <c r="F2754" s="10" t="n">
        <v>1707</v>
      </c>
      <c r="G2754" s="10" t="n">
        <v>150</v>
      </c>
      <c r="H2754" s="10" t="n">
        <v>17</v>
      </c>
      <c r="I2754" s="10" t="n">
        <v>875</v>
      </c>
      <c r="J2754" s="10" t="n">
        <v>65636</v>
      </c>
      <c r="K2754" s="11" t="n">
        <v>22011</v>
      </c>
      <c r="L2754" s="12" t="n">
        <f aca="false">IF(COUNT(F2754,G2754)=2,F2754+G2754,"")</f>
        <v>1857</v>
      </c>
      <c r="M2754" s="12" t="n">
        <f aca="false">IF(COUNT(E2754,H2754)=2,E2754+H2754,"")</f>
        <v>1012</v>
      </c>
    </row>
    <row r="2755" customFormat="false" ht="15" hidden="false" customHeight="false" outlineLevel="0" collapsed="false">
      <c r="A2755" s="7" t="s">
        <v>4307</v>
      </c>
      <c r="B2755" s="7" t="s">
        <v>4551</v>
      </c>
      <c r="C2755" s="8" t="s">
        <v>4552</v>
      </c>
      <c r="D2755" s="9" t="str">
        <f aca="false">A2755&amp;"|"&amp;B2755</f>
        <v>Texas|Loving County</v>
      </c>
      <c r="E2755" s="10"/>
      <c r="F2755" s="10"/>
      <c r="G2755" s="10"/>
      <c r="H2755" s="10" t="n">
        <v>17</v>
      </c>
      <c r="I2755" s="10" t="n">
        <v>672</v>
      </c>
      <c r="J2755" s="10" t="n">
        <v>51087</v>
      </c>
      <c r="K2755" s="11" t="n">
        <v>54</v>
      </c>
      <c r="L2755" s="12" t="str">
        <f aca="false">IF(COUNT(F2755,G2755)=2,F2755+G2755,"")</f>
        <v/>
      </c>
      <c r="M2755" s="12" t="str">
        <f aca="false">IF(COUNT(E2755,H2755)=2,E2755+H2755,"")</f>
        <v/>
      </c>
    </row>
    <row r="2756" customFormat="false" ht="15" hidden="false" customHeight="false" outlineLevel="0" collapsed="false">
      <c r="A2756" s="7" t="s">
        <v>4307</v>
      </c>
      <c r="B2756" s="7" t="s">
        <v>4553</v>
      </c>
      <c r="C2756" s="8" t="s">
        <v>4554</v>
      </c>
      <c r="D2756" s="9" t="str">
        <f aca="false">A2756&amp;"|"&amp;B2756</f>
        <v>Texas|Lubbock County</v>
      </c>
      <c r="E2756" s="10" t="n">
        <v>1134</v>
      </c>
      <c r="F2756" s="10" t="n">
        <v>1730</v>
      </c>
      <c r="G2756" s="10" t="n">
        <v>171</v>
      </c>
      <c r="H2756" s="10" t="n">
        <v>17</v>
      </c>
      <c r="I2756" s="10" t="n">
        <v>633</v>
      </c>
      <c r="J2756" s="10" t="n">
        <v>63367</v>
      </c>
      <c r="K2756" s="11" t="n">
        <v>314633</v>
      </c>
      <c r="L2756" s="12" t="n">
        <f aca="false">IF(COUNT(F2756,G2756)=2,F2756+G2756,"")</f>
        <v>1901</v>
      </c>
      <c r="M2756" s="12" t="n">
        <f aca="false">IF(COUNT(E2756,H2756)=2,E2756+H2756,"")</f>
        <v>1151</v>
      </c>
    </row>
    <row r="2757" customFormat="false" ht="15" hidden="false" customHeight="false" outlineLevel="0" collapsed="false">
      <c r="A2757" s="7" t="s">
        <v>4307</v>
      </c>
      <c r="B2757" s="7" t="s">
        <v>4555</v>
      </c>
      <c r="C2757" s="8" t="s">
        <v>4556</v>
      </c>
      <c r="D2757" s="9" t="str">
        <f aca="false">A2757&amp;"|"&amp;B2757</f>
        <v>Texas|Lynn County</v>
      </c>
      <c r="E2757" s="10" t="n">
        <v>933</v>
      </c>
      <c r="F2757" s="10" t="n">
        <v>1597</v>
      </c>
      <c r="G2757" s="10" t="n">
        <v>141</v>
      </c>
      <c r="H2757" s="10" t="n">
        <v>17</v>
      </c>
      <c r="I2757" s="10" t="n">
        <v>633</v>
      </c>
      <c r="J2757" s="10" t="n">
        <v>57411</v>
      </c>
      <c r="K2757" s="11" t="n">
        <v>5667</v>
      </c>
      <c r="L2757" s="12" t="n">
        <f aca="false">IF(COUNT(F2757,G2757)=2,F2757+G2757,"")</f>
        <v>1738</v>
      </c>
      <c r="M2757" s="12" t="n">
        <f aca="false">IF(COUNT(E2757,H2757)=2,E2757+H2757,"")</f>
        <v>950</v>
      </c>
    </row>
    <row r="2758" customFormat="false" ht="15" hidden="false" customHeight="false" outlineLevel="0" collapsed="false">
      <c r="A2758" s="7" t="s">
        <v>4307</v>
      </c>
      <c r="B2758" s="7" t="s">
        <v>143</v>
      </c>
      <c r="C2758" s="8" t="s">
        <v>4557</v>
      </c>
      <c r="D2758" s="9" t="str">
        <f aca="false">A2758&amp;"|"&amp;B2758</f>
        <v>Texas|Madison County</v>
      </c>
      <c r="E2758" s="10" t="n">
        <v>832</v>
      </c>
      <c r="F2758" s="10" t="n">
        <v>1477</v>
      </c>
      <c r="G2758" s="10" t="n">
        <v>140</v>
      </c>
      <c r="H2758" s="10" t="n">
        <v>17</v>
      </c>
      <c r="I2758" s="10" t="n">
        <v>667</v>
      </c>
      <c r="J2758" s="10" t="n">
        <v>67128</v>
      </c>
      <c r="K2758" s="11" t="n">
        <v>13574</v>
      </c>
      <c r="L2758" s="12" t="n">
        <f aca="false">IF(COUNT(F2758,G2758)=2,F2758+G2758,"")</f>
        <v>1617</v>
      </c>
      <c r="M2758" s="12" t="n">
        <f aca="false">IF(COUNT(E2758,H2758)=2,E2758+H2758,"")</f>
        <v>849</v>
      </c>
    </row>
    <row r="2759" customFormat="false" ht="15" hidden="false" customHeight="false" outlineLevel="0" collapsed="false">
      <c r="A2759" s="7" t="s">
        <v>4307</v>
      </c>
      <c r="B2759" s="7" t="s">
        <v>147</v>
      </c>
      <c r="C2759" s="8" t="s">
        <v>4558</v>
      </c>
      <c r="D2759" s="9" t="str">
        <f aca="false">A2759&amp;"|"&amp;B2759</f>
        <v>Texas|Marion County</v>
      </c>
      <c r="E2759" s="10" t="n">
        <v>854</v>
      </c>
      <c r="F2759" s="10" t="n">
        <v>1276</v>
      </c>
      <c r="G2759" s="10" t="n">
        <v>140</v>
      </c>
      <c r="H2759" s="10" t="n">
        <v>17</v>
      </c>
      <c r="I2759" s="10" t="n">
        <v>537</v>
      </c>
      <c r="J2759" s="10" t="n">
        <v>47447</v>
      </c>
      <c r="K2759" s="11" t="n">
        <v>9631</v>
      </c>
      <c r="L2759" s="12" t="n">
        <f aca="false">IF(COUNT(F2759,G2759)=2,F2759+G2759,"")</f>
        <v>1416</v>
      </c>
      <c r="M2759" s="12" t="n">
        <f aca="false">IF(COUNT(E2759,H2759)=2,E2759+H2759,"")</f>
        <v>871</v>
      </c>
    </row>
    <row r="2760" customFormat="false" ht="15" hidden="false" customHeight="false" outlineLevel="0" collapsed="false">
      <c r="A2760" s="7" t="s">
        <v>4307</v>
      </c>
      <c r="B2760" s="7" t="s">
        <v>748</v>
      </c>
      <c r="C2760" s="8" t="s">
        <v>4559</v>
      </c>
      <c r="D2760" s="9" t="str">
        <f aca="false">A2760&amp;"|"&amp;B2760</f>
        <v>Texas|Martin County</v>
      </c>
      <c r="E2760" s="10" t="n">
        <v>1175</v>
      </c>
      <c r="F2760" s="10" t="n">
        <v>2458</v>
      </c>
      <c r="G2760" s="10" t="n">
        <v>177</v>
      </c>
      <c r="H2760" s="10" t="n">
        <v>17</v>
      </c>
      <c r="I2760" s="10" t="n">
        <v>672</v>
      </c>
      <c r="J2760" s="10" t="n">
        <v>77083</v>
      </c>
      <c r="K2760" s="11" t="n">
        <v>5230</v>
      </c>
      <c r="L2760" s="12" t="n">
        <f aca="false">IF(COUNT(F2760,G2760)=2,F2760+G2760,"")</f>
        <v>2635</v>
      </c>
      <c r="M2760" s="12" t="n">
        <f aca="false">IF(COUNT(E2760,H2760)=2,E2760+H2760,"")</f>
        <v>1192</v>
      </c>
    </row>
    <row r="2761" customFormat="false" ht="15" hidden="false" customHeight="false" outlineLevel="0" collapsed="false">
      <c r="A2761" s="7" t="s">
        <v>4307</v>
      </c>
      <c r="B2761" s="7" t="s">
        <v>1240</v>
      </c>
      <c r="C2761" s="8" t="s">
        <v>4560</v>
      </c>
      <c r="D2761" s="9" t="str">
        <f aca="false">A2761&amp;"|"&amp;B2761</f>
        <v>Texas|Mason County</v>
      </c>
      <c r="E2761" s="10" t="n">
        <v>751</v>
      </c>
      <c r="F2761" s="10" t="n">
        <v>1688</v>
      </c>
      <c r="G2761" s="10" t="n">
        <v>140</v>
      </c>
      <c r="H2761" s="10" t="n">
        <v>17</v>
      </c>
      <c r="I2761" s="10" t="n">
        <v>490</v>
      </c>
      <c r="J2761" s="10" t="n">
        <v>68750</v>
      </c>
      <c r="K2761" s="11" t="n">
        <v>3951</v>
      </c>
      <c r="L2761" s="12" t="n">
        <f aca="false">IF(COUNT(F2761,G2761)=2,F2761+G2761,"")</f>
        <v>1828</v>
      </c>
      <c r="M2761" s="12" t="n">
        <f aca="false">IF(COUNT(E2761,H2761)=2,E2761+H2761,"")</f>
        <v>768</v>
      </c>
    </row>
    <row r="2762" customFormat="false" ht="15" hidden="false" customHeight="false" outlineLevel="0" collapsed="false">
      <c r="A2762" s="7" t="s">
        <v>4307</v>
      </c>
      <c r="B2762" s="7" t="s">
        <v>4561</v>
      </c>
      <c r="C2762" s="8" t="s">
        <v>4562</v>
      </c>
      <c r="D2762" s="9" t="str">
        <f aca="false">A2762&amp;"|"&amp;B2762</f>
        <v>Texas|Matagorda County</v>
      </c>
      <c r="E2762" s="10" t="n">
        <v>998</v>
      </c>
      <c r="F2762" s="10" t="n">
        <v>1646</v>
      </c>
      <c r="G2762" s="10" t="n">
        <v>151</v>
      </c>
      <c r="H2762" s="10" t="n">
        <v>17</v>
      </c>
      <c r="I2762" s="10" t="n">
        <v>802</v>
      </c>
      <c r="J2762" s="10" t="n">
        <v>55174</v>
      </c>
      <c r="K2762" s="11" t="n">
        <v>36274</v>
      </c>
      <c r="L2762" s="12" t="n">
        <f aca="false">IF(COUNT(F2762,G2762)=2,F2762+G2762,"")</f>
        <v>1797</v>
      </c>
      <c r="M2762" s="12" t="n">
        <f aca="false">IF(COUNT(E2762,H2762)=2,E2762+H2762,"")</f>
        <v>1015</v>
      </c>
    </row>
    <row r="2763" customFormat="false" ht="15" hidden="false" customHeight="false" outlineLevel="0" collapsed="false">
      <c r="A2763" s="7" t="s">
        <v>4307</v>
      </c>
      <c r="B2763" s="7" t="s">
        <v>4563</v>
      </c>
      <c r="C2763" s="8" t="s">
        <v>4564</v>
      </c>
      <c r="D2763" s="9" t="str">
        <f aca="false">A2763&amp;"|"&amp;B2763</f>
        <v>Texas|Maverick County</v>
      </c>
      <c r="E2763" s="10" t="n">
        <v>789</v>
      </c>
      <c r="F2763" s="10" t="n">
        <v>1517</v>
      </c>
      <c r="G2763" s="10" t="n">
        <v>140</v>
      </c>
      <c r="H2763" s="10" t="n">
        <v>17</v>
      </c>
      <c r="I2763" s="10" t="n">
        <v>563</v>
      </c>
      <c r="J2763" s="10" t="n">
        <v>51270</v>
      </c>
      <c r="K2763" s="11" t="n">
        <v>57770</v>
      </c>
      <c r="L2763" s="12" t="n">
        <f aca="false">IF(COUNT(F2763,G2763)=2,F2763+G2763,"")</f>
        <v>1657</v>
      </c>
      <c r="M2763" s="12" t="n">
        <f aca="false">IF(COUNT(E2763,H2763)=2,E2763+H2763,"")</f>
        <v>806</v>
      </c>
    </row>
    <row r="2764" customFormat="false" ht="15" hidden="false" customHeight="false" outlineLevel="0" collapsed="false">
      <c r="A2764" s="7" t="s">
        <v>4307</v>
      </c>
      <c r="B2764" s="7" t="s">
        <v>4565</v>
      </c>
      <c r="C2764" s="8" t="s">
        <v>4566</v>
      </c>
      <c r="D2764" s="9" t="str">
        <f aca="false">A2764&amp;"|"&amp;B2764</f>
        <v>Texas|McCulloch County</v>
      </c>
      <c r="E2764" s="10" t="n">
        <v>838</v>
      </c>
      <c r="F2764" s="10" t="n">
        <v>1254</v>
      </c>
      <c r="G2764" s="10" t="n">
        <v>140</v>
      </c>
      <c r="H2764" s="10" t="n">
        <v>17</v>
      </c>
      <c r="I2764" s="10" t="n">
        <v>490</v>
      </c>
      <c r="J2764" s="10" t="n">
        <v>51919</v>
      </c>
      <c r="K2764" s="11" t="n">
        <v>7565</v>
      </c>
      <c r="L2764" s="12" t="n">
        <f aca="false">IF(COUNT(F2764,G2764)=2,F2764+G2764,"")</f>
        <v>1394</v>
      </c>
      <c r="M2764" s="12" t="n">
        <f aca="false">IF(COUNT(E2764,H2764)=2,E2764+H2764,"")</f>
        <v>855</v>
      </c>
    </row>
    <row r="2765" customFormat="false" ht="15" hidden="false" customHeight="false" outlineLevel="0" collapsed="false">
      <c r="A2765" s="7" t="s">
        <v>4307</v>
      </c>
      <c r="B2765" s="7" t="s">
        <v>4567</v>
      </c>
      <c r="C2765" s="8" t="s">
        <v>4568</v>
      </c>
      <c r="D2765" s="9" t="str">
        <f aca="false">A2765&amp;"|"&amp;B2765</f>
        <v>Texas|McLennan County</v>
      </c>
      <c r="E2765" s="10" t="n">
        <v>1106</v>
      </c>
      <c r="F2765" s="10" t="n">
        <v>1718</v>
      </c>
      <c r="G2765" s="10" t="n">
        <v>167</v>
      </c>
      <c r="H2765" s="10" t="n">
        <v>17</v>
      </c>
      <c r="I2765" s="10" t="n">
        <v>581</v>
      </c>
      <c r="J2765" s="10" t="n">
        <v>63888</v>
      </c>
      <c r="K2765" s="11" t="n">
        <v>263608</v>
      </c>
      <c r="L2765" s="12" t="n">
        <f aca="false">IF(COUNT(F2765,G2765)=2,F2765+G2765,"")</f>
        <v>1885</v>
      </c>
      <c r="M2765" s="12" t="n">
        <f aca="false">IF(COUNT(E2765,H2765)=2,E2765+H2765,"")</f>
        <v>1123</v>
      </c>
    </row>
    <row r="2766" customFormat="false" ht="15" hidden="false" customHeight="false" outlineLevel="0" collapsed="false">
      <c r="A2766" s="7" t="s">
        <v>4307</v>
      </c>
      <c r="B2766" s="7" t="s">
        <v>4569</v>
      </c>
      <c r="C2766" s="8" t="s">
        <v>4570</v>
      </c>
      <c r="D2766" s="9" t="str">
        <f aca="false">A2766&amp;"|"&amp;B2766</f>
        <v>Texas|McMullen County</v>
      </c>
      <c r="E2766" s="10"/>
      <c r="F2766" s="10" t="n">
        <v>1250</v>
      </c>
      <c r="G2766" s="10"/>
      <c r="H2766" s="10" t="n">
        <v>17</v>
      </c>
      <c r="I2766" s="10" t="n">
        <v>663</v>
      </c>
      <c r="J2766" s="10" t="n">
        <v>45833</v>
      </c>
      <c r="K2766" s="11" t="n">
        <v>623</v>
      </c>
      <c r="L2766" s="12" t="str">
        <f aca="false">IF(COUNT(F2766,G2766)=2,F2766+G2766,"")</f>
        <v/>
      </c>
      <c r="M2766" s="12" t="str">
        <f aca="false">IF(COUNT(E2766,H2766)=2,E2766+H2766,"")</f>
        <v/>
      </c>
    </row>
    <row r="2767" customFormat="false" ht="15" hidden="false" customHeight="false" outlineLevel="0" collapsed="false">
      <c r="A2767" s="7" t="s">
        <v>4307</v>
      </c>
      <c r="B2767" s="7" t="s">
        <v>3514</v>
      </c>
      <c r="C2767" s="8" t="s">
        <v>4571</v>
      </c>
      <c r="D2767" s="9" t="str">
        <f aca="false">A2767&amp;"|"&amp;B2767</f>
        <v>Texas|Medina County</v>
      </c>
      <c r="E2767" s="10" t="n">
        <v>1091</v>
      </c>
      <c r="F2767" s="10" t="n">
        <v>1824</v>
      </c>
      <c r="G2767" s="10" t="n">
        <v>165</v>
      </c>
      <c r="H2767" s="10" t="n">
        <v>17</v>
      </c>
      <c r="I2767" s="10" t="n">
        <v>741</v>
      </c>
      <c r="J2767" s="10" t="n">
        <v>73462</v>
      </c>
      <c r="K2767" s="11" t="n">
        <v>52419</v>
      </c>
      <c r="L2767" s="12" t="n">
        <f aca="false">IF(COUNT(F2767,G2767)=2,F2767+G2767,"")</f>
        <v>1989</v>
      </c>
      <c r="M2767" s="12" t="n">
        <f aca="false">IF(COUNT(E2767,H2767)=2,E2767+H2767,"")</f>
        <v>1108</v>
      </c>
    </row>
    <row r="2768" customFormat="false" ht="15" hidden="false" customHeight="false" outlineLevel="0" collapsed="false">
      <c r="A2768" s="7" t="s">
        <v>4307</v>
      </c>
      <c r="B2768" s="7" t="s">
        <v>1250</v>
      </c>
      <c r="C2768" s="8" t="s">
        <v>4572</v>
      </c>
      <c r="D2768" s="9" t="str">
        <f aca="false">A2768&amp;"|"&amp;B2768</f>
        <v>Texas|Menard County</v>
      </c>
      <c r="E2768" s="10" t="n">
        <v>810</v>
      </c>
      <c r="F2768" s="10" t="n">
        <v>1003</v>
      </c>
      <c r="G2768" s="10" t="n">
        <v>140</v>
      </c>
      <c r="H2768" s="10" t="n">
        <v>17</v>
      </c>
      <c r="I2768" s="10" t="n">
        <v>490</v>
      </c>
      <c r="J2768" s="10" t="n">
        <v>48191</v>
      </c>
      <c r="K2768" s="11" t="n">
        <v>1964</v>
      </c>
      <c r="L2768" s="12" t="n">
        <f aca="false">IF(COUNT(F2768,G2768)=2,F2768+G2768,"")</f>
        <v>1143</v>
      </c>
      <c r="M2768" s="12" t="n">
        <f aca="false">IF(COUNT(E2768,H2768)=2,E2768+H2768,"")</f>
        <v>827</v>
      </c>
    </row>
    <row r="2769" customFormat="false" ht="15" hidden="false" customHeight="false" outlineLevel="0" collapsed="false">
      <c r="A2769" s="7" t="s">
        <v>4307</v>
      </c>
      <c r="B2769" s="7" t="s">
        <v>2257</v>
      </c>
      <c r="C2769" s="8" t="s">
        <v>4573</v>
      </c>
      <c r="D2769" s="9" t="str">
        <f aca="false">A2769&amp;"|"&amp;B2769</f>
        <v>Texas|Midland County</v>
      </c>
      <c r="E2769" s="10" t="n">
        <v>1383</v>
      </c>
      <c r="F2769" s="10" t="n">
        <v>2206</v>
      </c>
      <c r="G2769" s="10" t="n">
        <v>209</v>
      </c>
      <c r="H2769" s="10" t="n">
        <v>17</v>
      </c>
      <c r="I2769" s="10" t="n">
        <v>672</v>
      </c>
      <c r="J2769" s="10" t="n">
        <v>93984</v>
      </c>
      <c r="K2769" s="11" t="n">
        <v>171496</v>
      </c>
      <c r="L2769" s="12" t="n">
        <f aca="false">IF(COUNT(F2769,G2769)=2,F2769+G2769,"")</f>
        <v>2415</v>
      </c>
      <c r="M2769" s="12" t="n">
        <f aca="false">IF(COUNT(E2769,H2769)=2,E2769+H2769,"")</f>
        <v>1400</v>
      </c>
    </row>
    <row r="2770" customFormat="false" ht="15" hidden="false" customHeight="false" outlineLevel="0" collapsed="false">
      <c r="A2770" s="7" t="s">
        <v>4307</v>
      </c>
      <c r="B2770" s="7" t="s">
        <v>4574</v>
      </c>
      <c r="C2770" s="8" t="s">
        <v>4575</v>
      </c>
      <c r="D2770" s="9" t="str">
        <f aca="false">A2770&amp;"|"&amp;B2770</f>
        <v>Texas|Milam County</v>
      </c>
      <c r="E2770" s="10" t="n">
        <v>948</v>
      </c>
      <c r="F2770" s="10" t="n">
        <v>1487</v>
      </c>
      <c r="G2770" s="10" t="n">
        <v>143</v>
      </c>
      <c r="H2770" s="10" t="n">
        <v>17</v>
      </c>
      <c r="I2770" s="10" t="n">
        <v>576</v>
      </c>
      <c r="J2770" s="10" t="n">
        <v>59076</v>
      </c>
      <c r="K2770" s="11" t="n">
        <v>25268</v>
      </c>
      <c r="L2770" s="12" t="n">
        <f aca="false">IF(COUNT(F2770,G2770)=2,F2770+G2770,"")</f>
        <v>1630</v>
      </c>
      <c r="M2770" s="12" t="n">
        <f aca="false">IF(COUNT(E2770,H2770)=2,E2770+H2770,"")</f>
        <v>965</v>
      </c>
    </row>
    <row r="2771" customFormat="false" ht="15" hidden="false" customHeight="false" outlineLevel="0" collapsed="false">
      <c r="A2771" s="7" t="s">
        <v>4307</v>
      </c>
      <c r="B2771" s="7" t="s">
        <v>1533</v>
      </c>
      <c r="C2771" s="8" t="s">
        <v>4576</v>
      </c>
      <c r="D2771" s="9" t="str">
        <f aca="false">A2771&amp;"|"&amp;B2771</f>
        <v>Texas|Mills County</v>
      </c>
      <c r="E2771" s="10" t="n">
        <v>713</v>
      </c>
      <c r="F2771" s="10" t="n">
        <v>1326</v>
      </c>
      <c r="G2771" s="10" t="n">
        <v>140</v>
      </c>
      <c r="H2771" s="10" t="n">
        <v>17</v>
      </c>
      <c r="I2771" s="10" t="n">
        <v>576</v>
      </c>
      <c r="J2771" s="10" t="n">
        <v>64494</v>
      </c>
      <c r="K2771" s="11" t="n">
        <v>4499</v>
      </c>
      <c r="L2771" s="12" t="n">
        <f aca="false">IF(COUNT(F2771,G2771)=2,F2771+G2771,"")</f>
        <v>1466</v>
      </c>
      <c r="M2771" s="12" t="n">
        <f aca="false">IF(COUNT(E2771,H2771)=2,E2771+H2771,"")</f>
        <v>730</v>
      </c>
    </row>
    <row r="2772" customFormat="false" ht="15" hidden="false" customHeight="false" outlineLevel="0" collapsed="false">
      <c r="A2772" s="7" t="s">
        <v>4307</v>
      </c>
      <c r="B2772" s="7" t="s">
        <v>963</v>
      </c>
      <c r="C2772" s="8" t="s">
        <v>4577</v>
      </c>
      <c r="D2772" s="9" t="str">
        <f aca="false">A2772&amp;"|"&amp;B2772</f>
        <v>Texas|Mitchell County</v>
      </c>
      <c r="E2772" s="10" t="n">
        <v>481</v>
      </c>
      <c r="F2772" s="10" t="n">
        <v>1438</v>
      </c>
      <c r="G2772" s="10" t="n">
        <v>140</v>
      </c>
      <c r="H2772" s="10" t="n">
        <v>17</v>
      </c>
      <c r="I2772" s="10" t="n">
        <v>537</v>
      </c>
      <c r="J2772" s="10" t="n">
        <v>56033</v>
      </c>
      <c r="K2772" s="11" t="n">
        <v>8989</v>
      </c>
      <c r="L2772" s="12" t="n">
        <f aca="false">IF(COUNT(F2772,G2772)=2,F2772+G2772,"")</f>
        <v>1578</v>
      </c>
      <c r="M2772" s="12" t="n">
        <f aca="false">IF(COUNT(E2772,H2772)=2,E2772+H2772,"")</f>
        <v>498</v>
      </c>
    </row>
    <row r="2773" customFormat="false" ht="15" hidden="false" customHeight="false" outlineLevel="0" collapsed="false">
      <c r="A2773" s="7" t="s">
        <v>4307</v>
      </c>
      <c r="B2773" s="7" t="s">
        <v>4578</v>
      </c>
      <c r="C2773" s="8" t="s">
        <v>4579</v>
      </c>
      <c r="D2773" s="9" t="str">
        <f aca="false">A2773&amp;"|"&amp;B2773</f>
        <v>Texas|Montague County</v>
      </c>
      <c r="E2773" s="10" t="n">
        <v>957</v>
      </c>
      <c r="F2773" s="10" t="n">
        <v>1445</v>
      </c>
      <c r="G2773" s="10" t="n">
        <v>145</v>
      </c>
      <c r="H2773" s="10" t="n">
        <v>17</v>
      </c>
      <c r="I2773" s="10" t="n">
        <v>563</v>
      </c>
      <c r="J2773" s="10" t="n">
        <v>62818</v>
      </c>
      <c r="K2773" s="11" t="n">
        <v>20599</v>
      </c>
      <c r="L2773" s="12" t="n">
        <f aca="false">IF(COUNT(F2773,G2773)=2,F2773+G2773,"")</f>
        <v>1590</v>
      </c>
      <c r="M2773" s="12" t="n">
        <f aca="false">IF(COUNT(E2773,H2773)=2,E2773+H2773,"")</f>
        <v>974</v>
      </c>
    </row>
    <row r="2774" customFormat="false" ht="15" hidden="false" customHeight="false" outlineLevel="0" collapsed="false">
      <c r="A2774" s="7" t="s">
        <v>4307</v>
      </c>
      <c r="B2774" s="7" t="s">
        <v>155</v>
      </c>
      <c r="C2774" s="8" t="s">
        <v>4580</v>
      </c>
      <c r="D2774" s="9" t="str">
        <f aca="false">A2774&amp;"|"&amp;B2774</f>
        <v>Texas|Montgomery County</v>
      </c>
      <c r="E2774" s="10" t="n">
        <v>1471</v>
      </c>
      <c r="F2774" s="10" t="n">
        <v>2229</v>
      </c>
      <c r="G2774" s="10" t="n">
        <v>222</v>
      </c>
      <c r="H2774" s="10" t="n">
        <v>17</v>
      </c>
      <c r="I2774" s="10" t="n">
        <v>802</v>
      </c>
      <c r="J2774" s="10" t="n">
        <v>97266</v>
      </c>
      <c r="K2774" s="11" t="n">
        <v>654722</v>
      </c>
      <c r="L2774" s="12" t="n">
        <f aca="false">IF(COUNT(F2774,G2774)=2,F2774+G2774,"")</f>
        <v>2451</v>
      </c>
      <c r="M2774" s="12" t="n">
        <f aca="false">IF(COUNT(E2774,H2774)=2,E2774+H2774,"")</f>
        <v>1488</v>
      </c>
    </row>
    <row r="2775" customFormat="false" ht="15" hidden="false" customHeight="false" outlineLevel="0" collapsed="false">
      <c r="A2775" s="7" t="s">
        <v>4307</v>
      </c>
      <c r="B2775" s="7" t="s">
        <v>3294</v>
      </c>
      <c r="C2775" s="8" t="s">
        <v>4581</v>
      </c>
      <c r="D2775" s="9" t="str">
        <f aca="false">A2775&amp;"|"&amp;B2775</f>
        <v>Texas|Moore County</v>
      </c>
      <c r="E2775" s="10" t="n">
        <v>894</v>
      </c>
      <c r="F2775" s="10" t="n">
        <v>1380</v>
      </c>
      <c r="G2775" s="10" t="n">
        <v>140</v>
      </c>
      <c r="H2775" s="10" t="n">
        <v>17</v>
      </c>
      <c r="I2775" s="10" t="n">
        <v>637</v>
      </c>
      <c r="J2775" s="10" t="n">
        <v>61325</v>
      </c>
      <c r="K2775" s="11" t="n">
        <v>21234</v>
      </c>
      <c r="L2775" s="12" t="n">
        <f aca="false">IF(COUNT(F2775,G2775)=2,F2775+G2775,"")</f>
        <v>1520</v>
      </c>
      <c r="M2775" s="12" t="n">
        <f aca="false">IF(COUNT(E2775,H2775)=2,E2775+H2775,"")</f>
        <v>911</v>
      </c>
    </row>
    <row r="2776" customFormat="false" ht="15" hidden="false" customHeight="false" outlineLevel="0" collapsed="false">
      <c r="A2776" s="7" t="s">
        <v>4307</v>
      </c>
      <c r="B2776" s="7" t="s">
        <v>1684</v>
      </c>
      <c r="C2776" s="8" t="s">
        <v>4582</v>
      </c>
      <c r="D2776" s="9" t="str">
        <f aca="false">A2776&amp;"|"&amp;B2776</f>
        <v>Texas|Morris County</v>
      </c>
      <c r="E2776" s="10" t="n">
        <v>824</v>
      </c>
      <c r="F2776" s="10" t="n">
        <v>1211</v>
      </c>
      <c r="G2776" s="10" t="n">
        <v>140</v>
      </c>
      <c r="H2776" s="10" t="n">
        <v>17</v>
      </c>
      <c r="I2776" s="10" t="n">
        <v>524</v>
      </c>
      <c r="J2776" s="10" t="n">
        <v>55082</v>
      </c>
      <c r="K2776" s="11" t="n">
        <v>12014</v>
      </c>
      <c r="L2776" s="12" t="n">
        <f aca="false">IF(COUNT(F2776,G2776)=2,F2776+G2776,"")</f>
        <v>1351</v>
      </c>
      <c r="M2776" s="12" t="n">
        <f aca="false">IF(COUNT(E2776,H2776)=2,E2776+H2776,"")</f>
        <v>841</v>
      </c>
    </row>
    <row r="2777" customFormat="false" ht="15" hidden="false" customHeight="false" outlineLevel="0" collapsed="false">
      <c r="A2777" s="7" t="s">
        <v>4307</v>
      </c>
      <c r="B2777" s="7" t="s">
        <v>4583</v>
      </c>
      <c r="C2777" s="8" t="s">
        <v>4584</v>
      </c>
      <c r="D2777" s="9" t="str">
        <f aca="false">A2777&amp;"|"&amp;B2777</f>
        <v>Texas|Motley County</v>
      </c>
      <c r="E2777" s="10" t="n">
        <v>725</v>
      </c>
      <c r="F2777" s="10" t="n">
        <v>1052</v>
      </c>
      <c r="G2777" s="10" t="n">
        <v>140</v>
      </c>
      <c r="H2777" s="10" t="n">
        <v>17</v>
      </c>
      <c r="I2777" s="10" t="n">
        <v>633</v>
      </c>
      <c r="J2777" s="10" t="n">
        <v>62857</v>
      </c>
      <c r="K2777" s="11" t="n">
        <v>1267</v>
      </c>
      <c r="L2777" s="12" t="n">
        <f aca="false">IF(COUNT(F2777,G2777)=2,F2777+G2777,"")</f>
        <v>1192</v>
      </c>
      <c r="M2777" s="12" t="n">
        <f aca="false">IF(COUNT(E2777,H2777)=2,E2777+H2777,"")</f>
        <v>742</v>
      </c>
    </row>
    <row r="2778" customFormat="false" ht="15" hidden="false" customHeight="false" outlineLevel="0" collapsed="false">
      <c r="A2778" s="7" t="s">
        <v>4307</v>
      </c>
      <c r="B2778" s="7" t="s">
        <v>4585</v>
      </c>
      <c r="C2778" s="8" t="s">
        <v>4586</v>
      </c>
      <c r="D2778" s="9" t="str">
        <f aca="false">A2778&amp;"|"&amp;B2778</f>
        <v>Texas|Nacogdoches County</v>
      </c>
      <c r="E2778" s="10" t="n">
        <v>923</v>
      </c>
      <c r="F2778" s="10" t="n">
        <v>1432</v>
      </c>
      <c r="G2778" s="10" t="n">
        <v>140</v>
      </c>
      <c r="H2778" s="10" t="n">
        <v>17</v>
      </c>
      <c r="I2778" s="10" t="n">
        <v>559</v>
      </c>
      <c r="J2778" s="10" t="n">
        <v>51528</v>
      </c>
      <c r="K2778" s="11" t="n">
        <v>64897</v>
      </c>
      <c r="L2778" s="12" t="n">
        <f aca="false">IF(COUNT(F2778,G2778)=2,F2778+G2778,"")</f>
        <v>1572</v>
      </c>
      <c r="M2778" s="12" t="n">
        <f aca="false">IF(COUNT(E2778,H2778)=2,E2778+H2778,"")</f>
        <v>940</v>
      </c>
    </row>
    <row r="2779" customFormat="false" ht="15" hidden="false" customHeight="false" outlineLevel="0" collapsed="false">
      <c r="A2779" s="7" t="s">
        <v>4307</v>
      </c>
      <c r="B2779" s="7" t="s">
        <v>4587</v>
      </c>
      <c r="C2779" s="8" t="s">
        <v>4588</v>
      </c>
      <c r="D2779" s="9" t="str">
        <f aca="false">A2779&amp;"|"&amp;B2779</f>
        <v>Texas|Navarro County</v>
      </c>
      <c r="E2779" s="10" t="n">
        <v>1039</v>
      </c>
      <c r="F2779" s="10" t="n">
        <v>1415</v>
      </c>
      <c r="G2779" s="10" t="n">
        <v>157</v>
      </c>
      <c r="H2779" s="10" t="n">
        <v>17</v>
      </c>
      <c r="I2779" s="10" t="n">
        <v>828</v>
      </c>
      <c r="J2779" s="10" t="n">
        <v>59310</v>
      </c>
      <c r="K2779" s="11" t="n">
        <v>53735</v>
      </c>
      <c r="L2779" s="12" t="n">
        <f aca="false">IF(COUNT(F2779,G2779)=2,F2779+G2779,"")</f>
        <v>1572</v>
      </c>
      <c r="M2779" s="12" t="n">
        <f aca="false">IF(COUNT(E2779,H2779)=2,E2779+H2779,"")</f>
        <v>1056</v>
      </c>
    </row>
    <row r="2780" customFormat="false" ht="15" hidden="false" customHeight="false" outlineLevel="0" collapsed="false">
      <c r="A2780" s="7" t="s">
        <v>4307</v>
      </c>
      <c r="B2780" s="7" t="s">
        <v>368</v>
      </c>
      <c r="C2780" s="8" t="s">
        <v>4589</v>
      </c>
      <c r="D2780" s="9" t="str">
        <f aca="false">A2780&amp;"|"&amp;B2780</f>
        <v>Texas|Newton County</v>
      </c>
      <c r="E2780" s="10" t="n">
        <v>877</v>
      </c>
      <c r="F2780" s="10" t="n">
        <v>1289</v>
      </c>
      <c r="G2780" s="10" t="n">
        <v>140</v>
      </c>
      <c r="H2780" s="10" t="n">
        <v>17</v>
      </c>
      <c r="I2780" s="10" t="n">
        <v>559</v>
      </c>
      <c r="J2780" s="10" t="n">
        <v>41044</v>
      </c>
      <c r="K2780" s="11" t="n">
        <v>12193</v>
      </c>
      <c r="L2780" s="12" t="n">
        <f aca="false">IF(COUNT(F2780,G2780)=2,F2780+G2780,"")</f>
        <v>1429</v>
      </c>
      <c r="M2780" s="12" t="n">
        <f aca="false">IF(COUNT(E2780,H2780)=2,E2780+H2780,"")</f>
        <v>894</v>
      </c>
    </row>
    <row r="2781" customFormat="false" ht="15" hidden="false" customHeight="false" outlineLevel="0" collapsed="false">
      <c r="A2781" s="7" t="s">
        <v>4307</v>
      </c>
      <c r="B2781" s="7" t="s">
        <v>4590</v>
      </c>
      <c r="C2781" s="8" t="s">
        <v>4591</v>
      </c>
      <c r="D2781" s="9" t="str">
        <f aca="false">A2781&amp;"|"&amp;B2781</f>
        <v>Texas|Nolan County</v>
      </c>
      <c r="E2781" s="10" t="n">
        <v>866</v>
      </c>
      <c r="F2781" s="10" t="n">
        <v>1398</v>
      </c>
      <c r="G2781" s="10" t="n">
        <v>140</v>
      </c>
      <c r="H2781" s="10" t="n">
        <v>17</v>
      </c>
      <c r="I2781" s="10" t="n">
        <v>537</v>
      </c>
      <c r="J2781" s="10" t="n">
        <v>50160</v>
      </c>
      <c r="K2781" s="11" t="n">
        <v>14565</v>
      </c>
      <c r="L2781" s="12" t="n">
        <f aca="false">IF(COUNT(F2781,G2781)=2,F2781+G2781,"")</f>
        <v>1538</v>
      </c>
      <c r="M2781" s="12" t="n">
        <f aca="false">IF(COUNT(E2781,H2781)=2,E2781+H2781,"")</f>
        <v>883</v>
      </c>
    </row>
    <row r="2782" customFormat="false" ht="15" hidden="false" customHeight="false" outlineLevel="0" collapsed="false">
      <c r="A2782" s="7" t="s">
        <v>4307</v>
      </c>
      <c r="B2782" s="7" t="s">
        <v>4592</v>
      </c>
      <c r="C2782" s="8" t="s">
        <v>4593</v>
      </c>
      <c r="D2782" s="9" t="str">
        <f aca="false">A2782&amp;"|"&amp;B2782</f>
        <v>Texas|Nueces County</v>
      </c>
      <c r="E2782" s="10" t="n">
        <v>1224</v>
      </c>
      <c r="F2782" s="10" t="n">
        <v>1836</v>
      </c>
      <c r="G2782" s="10" t="n">
        <v>185</v>
      </c>
      <c r="H2782" s="10" t="n">
        <v>17</v>
      </c>
      <c r="I2782" s="10" t="n">
        <v>663</v>
      </c>
      <c r="J2782" s="10" t="n">
        <v>66021</v>
      </c>
      <c r="K2782" s="11" t="n">
        <v>352829</v>
      </c>
      <c r="L2782" s="12" t="n">
        <f aca="false">IF(COUNT(F2782,G2782)=2,F2782+G2782,"")</f>
        <v>2021</v>
      </c>
      <c r="M2782" s="12" t="n">
        <f aca="false">IF(COUNT(E2782,H2782)=2,E2782+H2782,"")</f>
        <v>1241</v>
      </c>
    </row>
    <row r="2783" customFormat="false" ht="15" hidden="false" customHeight="false" outlineLevel="0" collapsed="false">
      <c r="A2783" s="7" t="s">
        <v>4307</v>
      </c>
      <c r="B2783" s="7" t="s">
        <v>4594</v>
      </c>
      <c r="C2783" s="8" t="s">
        <v>4595</v>
      </c>
      <c r="D2783" s="9" t="str">
        <f aca="false">A2783&amp;"|"&amp;B2783</f>
        <v>Texas|Ochiltree County</v>
      </c>
      <c r="E2783" s="10" t="n">
        <v>905</v>
      </c>
      <c r="F2783" s="10" t="n">
        <v>1675</v>
      </c>
      <c r="G2783" s="10" t="n">
        <v>140</v>
      </c>
      <c r="H2783" s="10" t="n">
        <v>17</v>
      </c>
      <c r="I2783" s="10" t="n">
        <v>637</v>
      </c>
      <c r="J2783" s="10" t="n">
        <v>64988</v>
      </c>
      <c r="K2783" s="11" t="n">
        <v>9852</v>
      </c>
      <c r="L2783" s="12" t="n">
        <f aca="false">IF(COUNT(F2783,G2783)=2,F2783+G2783,"")</f>
        <v>1815</v>
      </c>
      <c r="M2783" s="12" t="n">
        <f aca="false">IF(COUNT(E2783,H2783)=2,E2783+H2783,"")</f>
        <v>922</v>
      </c>
    </row>
    <row r="2784" customFormat="false" ht="15" hidden="false" customHeight="false" outlineLevel="0" collapsed="false">
      <c r="A2784" s="7" t="s">
        <v>4307</v>
      </c>
      <c r="B2784" s="7" t="s">
        <v>1896</v>
      </c>
      <c r="C2784" s="8" t="s">
        <v>4596</v>
      </c>
      <c r="D2784" s="9" t="str">
        <f aca="false">A2784&amp;"|"&amp;B2784</f>
        <v>Texas|Oldham County</v>
      </c>
      <c r="E2784" s="10" t="n">
        <v>1125</v>
      </c>
      <c r="F2784" s="10" t="n">
        <v>1799</v>
      </c>
      <c r="G2784" s="10" t="n">
        <v>170</v>
      </c>
      <c r="H2784" s="10" t="n">
        <v>17</v>
      </c>
      <c r="I2784" s="10" t="n">
        <v>637</v>
      </c>
      <c r="J2784" s="10" t="n">
        <v>76402</v>
      </c>
      <c r="K2784" s="11" t="n">
        <v>2097</v>
      </c>
      <c r="L2784" s="12" t="n">
        <f aca="false">IF(COUNT(F2784,G2784)=2,F2784+G2784,"")</f>
        <v>1969</v>
      </c>
      <c r="M2784" s="12" t="n">
        <f aca="false">IF(COUNT(E2784,H2784)=2,E2784+H2784,"")</f>
        <v>1142</v>
      </c>
    </row>
    <row r="2785" customFormat="false" ht="15" hidden="false" customHeight="false" outlineLevel="0" collapsed="false">
      <c r="A2785" s="7" t="s">
        <v>4307</v>
      </c>
      <c r="B2785" s="7" t="s">
        <v>472</v>
      </c>
      <c r="C2785" s="8" t="s">
        <v>4597</v>
      </c>
      <c r="D2785" s="9" t="str">
        <f aca="false">A2785&amp;"|"&amp;B2785</f>
        <v>Texas|Orange County</v>
      </c>
      <c r="E2785" s="10" t="n">
        <v>1018</v>
      </c>
      <c r="F2785" s="10" t="n">
        <v>1630</v>
      </c>
      <c r="G2785" s="10" t="n">
        <v>154</v>
      </c>
      <c r="H2785" s="10" t="n">
        <v>17</v>
      </c>
      <c r="I2785" s="10" t="n">
        <v>585</v>
      </c>
      <c r="J2785" s="10" t="n">
        <v>73372</v>
      </c>
      <c r="K2785" s="11" t="n">
        <v>84993</v>
      </c>
      <c r="L2785" s="12" t="n">
        <f aca="false">IF(COUNT(F2785,G2785)=2,F2785+G2785,"")</f>
        <v>1784</v>
      </c>
      <c r="M2785" s="12" t="n">
        <f aca="false">IF(COUNT(E2785,H2785)=2,E2785+H2785,"")</f>
        <v>1035</v>
      </c>
    </row>
    <row r="2786" customFormat="false" ht="15" hidden="false" customHeight="false" outlineLevel="0" collapsed="false">
      <c r="A2786" s="7" t="s">
        <v>4307</v>
      </c>
      <c r="B2786" s="7" t="s">
        <v>4598</v>
      </c>
      <c r="C2786" s="8" t="s">
        <v>4599</v>
      </c>
      <c r="D2786" s="9" t="str">
        <f aca="false">A2786&amp;"|"&amp;B2786</f>
        <v>Texas|Palo Pinto County</v>
      </c>
      <c r="E2786" s="10" t="n">
        <v>1024</v>
      </c>
      <c r="F2786" s="10" t="n">
        <v>1660</v>
      </c>
      <c r="G2786" s="10" t="n">
        <v>155</v>
      </c>
      <c r="H2786" s="10" t="n">
        <v>17</v>
      </c>
      <c r="I2786" s="10" t="n">
        <v>828</v>
      </c>
      <c r="J2786" s="10" t="n">
        <v>64972</v>
      </c>
      <c r="K2786" s="11" t="n">
        <v>28920</v>
      </c>
      <c r="L2786" s="12" t="n">
        <f aca="false">IF(COUNT(F2786,G2786)=2,F2786+G2786,"")</f>
        <v>1815</v>
      </c>
      <c r="M2786" s="12" t="n">
        <f aca="false">IF(COUNT(E2786,H2786)=2,E2786+H2786,"")</f>
        <v>1041</v>
      </c>
    </row>
    <row r="2787" customFormat="false" ht="15" hidden="false" customHeight="false" outlineLevel="0" collapsed="false">
      <c r="A2787" s="7" t="s">
        <v>4307</v>
      </c>
      <c r="B2787" s="7" t="s">
        <v>2530</v>
      </c>
      <c r="C2787" s="8" t="s">
        <v>4600</v>
      </c>
      <c r="D2787" s="9" t="str">
        <f aca="false">A2787&amp;"|"&amp;B2787</f>
        <v>Texas|Panola County</v>
      </c>
      <c r="E2787" s="10" t="n">
        <v>810</v>
      </c>
      <c r="F2787" s="10" t="n">
        <v>1425</v>
      </c>
      <c r="G2787" s="10" t="n">
        <v>140</v>
      </c>
      <c r="H2787" s="10" t="n">
        <v>17</v>
      </c>
      <c r="I2787" s="10" t="n">
        <v>537</v>
      </c>
      <c r="J2787" s="10" t="n">
        <v>62593</v>
      </c>
      <c r="K2787" s="11" t="n">
        <v>22624</v>
      </c>
      <c r="L2787" s="12" t="n">
        <f aca="false">IF(COUNT(F2787,G2787)=2,F2787+G2787,"")</f>
        <v>1565</v>
      </c>
      <c r="M2787" s="12" t="n">
        <f aca="false">IF(COUNT(E2787,H2787)=2,E2787+H2787,"")</f>
        <v>827</v>
      </c>
    </row>
    <row r="2788" customFormat="false" ht="15" hidden="false" customHeight="false" outlineLevel="0" collapsed="false">
      <c r="A2788" s="7" t="s">
        <v>4307</v>
      </c>
      <c r="B2788" s="7" t="s">
        <v>4601</v>
      </c>
      <c r="C2788" s="8" t="s">
        <v>4602</v>
      </c>
      <c r="D2788" s="9" t="str">
        <f aca="false">A2788&amp;"|"&amp;B2788</f>
        <v>Texas|Parker County</v>
      </c>
      <c r="E2788" s="10" t="n">
        <v>1440</v>
      </c>
      <c r="F2788" s="10" t="n">
        <v>2320</v>
      </c>
      <c r="G2788" s="10" t="n">
        <v>218</v>
      </c>
      <c r="H2788" s="10" t="n">
        <v>17</v>
      </c>
      <c r="I2788" s="10" t="n">
        <v>828</v>
      </c>
      <c r="J2788" s="10" t="n">
        <v>102099</v>
      </c>
      <c r="K2788" s="11" t="n">
        <v>158079</v>
      </c>
      <c r="L2788" s="12" t="n">
        <f aca="false">IF(COUNT(F2788,G2788)=2,F2788+G2788,"")</f>
        <v>2538</v>
      </c>
      <c r="M2788" s="12" t="n">
        <f aca="false">IF(COUNT(E2788,H2788)=2,E2788+H2788,"")</f>
        <v>1457</v>
      </c>
    </row>
    <row r="2789" customFormat="false" ht="15" hidden="false" customHeight="false" outlineLevel="0" collapsed="false">
      <c r="A2789" s="7" t="s">
        <v>4307</v>
      </c>
      <c r="B2789" s="7" t="s">
        <v>4603</v>
      </c>
      <c r="C2789" s="8" t="s">
        <v>4604</v>
      </c>
      <c r="D2789" s="9" t="str">
        <f aca="false">A2789&amp;"|"&amp;B2789</f>
        <v>Texas|Parmer County</v>
      </c>
      <c r="E2789" s="10" t="n">
        <v>1015</v>
      </c>
      <c r="F2789" s="10" t="n">
        <v>1594</v>
      </c>
      <c r="G2789" s="10" t="n">
        <v>153</v>
      </c>
      <c r="H2789" s="10" t="n">
        <v>17</v>
      </c>
      <c r="I2789" s="10" t="n">
        <v>637</v>
      </c>
      <c r="J2789" s="10" t="n">
        <v>68164</v>
      </c>
      <c r="K2789" s="11" t="n">
        <v>9752</v>
      </c>
      <c r="L2789" s="12" t="n">
        <f aca="false">IF(COUNT(F2789,G2789)=2,F2789+G2789,"")</f>
        <v>1747</v>
      </c>
      <c r="M2789" s="12" t="n">
        <f aca="false">IF(COUNT(E2789,H2789)=2,E2789+H2789,"")</f>
        <v>1032</v>
      </c>
    </row>
    <row r="2790" customFormat="false" ht="15" hidden="false" customHeight="false" outlineLevel="0" collapsed="false">
      <c r="A2790" s="7" t="s">
        <v>4307</v>
      </c>
      <c r="B2790" s="7" t="s">
        <v>4605</v>
      </c>
      <c r="C2790" s="8" t="s">
        <v>4606</v>
      </c>
      <c r="D2790" s="9" t="str">
        <f aca="false">A2790&amp;"|"&amp;B2790</f>
        <v>Texas|Pecos County</v>
      </c>
      <c r="E2790" s="10" t="n">
        <v>973</v>
      </c>
      <c r="F2790" s="10" t="n">
        <v>1531</v>
      </c>
      <c r="G2790" s="10" t="n">
        <v>147</v>
      </c>
      <c r="H2790" s="10" t="n">
        <v>17</v>
      </c>
      <c r="I2790" s="10" t="n">
        <v>672</v>
      </c>
      <c r="J2790" s="10" t="n">
        <v>67689</v>
      </c>
      <c r="K2790" s="11" t="n">
        <v>14983</v>
      </c>
      <c r="L2790" s="12" t="n">
        <f aca="false">IF(COUNT(F2790,G2790)=2,F2790+G2790,"")</f>
        <v>1678</v>
      </c>
      <c r="M2790" s="12" t="n">
        <f aca="false">IF(COUNT(E2790,H2790)=2,E2790+H2790,"")</f>
        <v>990</v>
      </c>
    </row>
    <row r="2791" customFormat="false" ht="15" hidden="false" customHeight="false" outlineLevel="0" collapsed="false">
      <c r="A2791" s="7" t="s">
        <v>4307</v>
      </c>
      <c r="B2791" s="7" t="s">
        <v>378</v>
      </c>
      <c r="C2791" s="8" t="s">
        <v>4607</v>
      </c>
      <c r="D2791" s="9" t="str">
        <f aca="false">A2791&amp;"|"&amp;B2791</f>
        <v>Texas|Polk County</v>
      </c>
      <c r="E2791" s="10" t="n">
        <v>1009</v>
      </c>
      <c r="F2791" s="10" t="n">
        <v>1377</v>
      </c>
      <c r="G2791" s="10" t="n">
        <v>152</v>
      </c>
      <c r="H2791" s="10" t="n">
        <v>17</v>
      </c>
      <c r="I2791" s="10" t="n">
        <v>559</v>
      </c>
      <c r="J2791" s="10" t="n">
        <v>59066</v>
      </c>
      <c r="K2791" s="11" t="n">
        <v>51780</v>
      </c>
      <c r="L2791" s="12" t="n">
        <f aca="false">IF(COUNT(F2791,G2791)=2,F2791+G2791,"")</f>
        <v>1529</v>
      </c>
      <c r="M2791" s="12" t="n">
        <f aca="false">IF(COUNT(E2791,H2791)=2,E2791+H2791,"")</f>
        <v>1026</v>
      </c>
    </row>
    <row r="2792" customFormat="false" ht="15" hidden="false" customHeight="false" outlineLevel="0" collapsed="false">
      <c r="A2792" s="7" t="s">
        <v>4307</v>
      </c>
      <c r="B2792" s="7" t="s">
        <v>3820</v>
      </c>
      <c r="C2792" s="8" t="s">
        <v>4608</v>
      </c>
      <c r="D2792" s="9" t="str">
        <f aca="false">A2792&amp;"|"&amp;B2792</f>
        <v>Texas|Potter County</v>
      </c>
      <c r="E2792" s="10" t="n">
        <v>989</v>
      </c>
      <c r="F2792" s="10" t="n">
        <v>1429</v>
      </c>
      <c r="G2792" s="10" t="n">
        <v>149</v>
      </c>
      <c r="H2792" s="10" t="n">
        <v>17</v>
      </c>
      <c r="I2792" s="10" t="n">
        <v>637</v>
      </c>
      <c r="J2792" s="10" t="n">
        <v>50448</v>
      </c>
      <c r="K2792" s="11" t="n">
        <v>116634</v>
      </c>
      <c r="L2792" s="12" t="n">
        <f aca="false">IF(COUNT(F2792,G2792)=2,F2792+G2792,"")</f>
        <v>1578</v>
      </c>
      <c r="M2792" s="12" t="n">
        <f aca="false">IF(COUNT(E2792,H2792)=2,E2792+H2792,"")</f>
        <v>1006</v>
      </c>
    </row>
    <row r="2793" customFormat="false" ht="15" hidden="false" customHeight="false" outlineLevel="0" collapsed="false">
      <c r="A2793" s="7" t="s">
        <v>4307</v>
      </c>
      <c r="B2793" s="7" t="s">
        <v>4609</v>
      </c>
      <c r="C2793" s="8" t="s">
        <v>4610</v>
      </c>
      <c r="D2793" s="9" t="str">
        <f aca="false">A2793&amp;"|"&amp;B2793</f>
        <v>Texas|Presidio County</v>
      </c>
      <c r="E2793" s="10" t="n">
        <v>445</v>
      </c>
      <c r="F2793" s="10" t="n">
        <v>1376</v>
      </c>
      <c r="G2793" s="10" t="n">
        <v>140</v>
      </c>
      <c r="H2793" s="10" t="n">
        <v>17</v>
      </c>
      <c r="I2793" s="10" t="n">
        <v>529</v>
      </c>
      <c r="J2793" s="10" t="n">
        <v>29014</v>
      </c>
      <c r="K2793" s="11" t="n">
        <v>6043</v>
      </c>
      <c r="L2793" s="12" t="n">
        <f aca="false">IF(COUNT(F2793,G2793)=2,F2793+G2793,"")</f>
        <v>1516</v>
      </c>
      <c r="M2793" s="12" t="n">
        <f aca="false">IF(COUNT(E2793,H2793)=2,E2793+H2793,"")</f>
        <v>462</v>
      </c>
    </row>
    <row r="2794" customFormat="false" ht="15" hidden="false" customHeight="false" outlineLevel="0" collapsed="false">
      <c r="A2794" s="7" t="s">
        <v>4307</v>
      </c>
      <c r="B2794" s="7" t="s">
        <v>4611</v>
      </c>
      <c r="C2794" s="8" t="s">
        <v>4612</v>
      </c>
      <c r="D2794" s="9" t="str">
        <f aca="false">A2794&amp;"|"&amp;B2794</f>
        <v>Texas|Rains County</v>
      </c>
      <c r="E2794" s="10" t="n">
        <v>895</v>
      </c>
      <c r="F2794" s="10" t="n">
        <v>1716</v>
      </c>
      <c r="G2794" s="10" t="n">
        <v>140</v>
      </c>
      <c r="H2794" s="10" t="n">
        <v>17</v>
      </c>
      <c r="I2794" s="10" t="n">
        <v>537</v>
      </c>
      <c r="J2794" s="10" t="n">
        <v>64874</v>
      </c>
      <c r="K2794" s="11" t="n">
        <v>12505</v>
      </c>
      <c r="L2794" s="12" t="n">
        <f aca="false">IF(COUNT(F2794,G2794)=2,F2794+G2794,"")</f>
        <v>1856</v>
      </c>
      <c r="M2794" s="12" t="n">
        <f aca="false">IF(COUNT(E2794,H2794)=2,E2794+H2794,"")</f>
        <v>912</v>
      </c>
    </row>
    <row r="2795" customFormat="false" ht="15" hidden="false" customHeight="false" outlineLevel="0" collapsed="false">
      <c r="A2795" s="7" t="s">
        <v>4307</v>
      </c>
      <c r="B2795" s="7" t="s">
        <v>4613</v>
      </c>
      <c r="C2795" s="8" t="s">
        <v>4614</v>
      </c>
      <c r="D2795" s="9" t="str">
        <f aca="false">A2795&amp;"|"&amp;B2795</f>
        <v>Texas|Randall County</v>
      </c>
      <c r="E2795" s="10" t="n">
        <v>1119</v>
      </c>
      <c r="F2795" s="10" t="n">
        <v>1739</v>
      </c>
      <c r="G2795" s="10" t="n">
        <v>169</v>
      </c>
      <c r="H2795" s="10" t="n">
        <v>17</v>
      </c>
      <c r="I2795" s="10" t="n">
        <v>637</v>
      </c>
      <c r="J2795" s="10" t="n">
        <v>80905</v>
      </c>
      <c r="K2795" s="11" t="n">
        <v>143791</v>
      </c>
      <c r="L2795" s="12" t="n">
        <f aca="false">IF(COUNT(F2795,G2795)=2,F2795+G2795,"")</f>
        <v>1908</v>
      </c>
      <c r="M2795" s="12" t="n">
        <f aca="false">IF(COUNT(E2795,H2795)=2,E2795+H2795,"")</f>
        <v>1136</v>
      </c>
    </row>
    <row r="2796" customFormat="false" ht="15" hidden="false" customHeight="false" outlineLevel="0" collapsed="false">
      <c r="A2796" s="7" t="s">
        <v>4307</v>
      </c>
      <c r="B2796" s="7" t="s">
        <v>4615</v>
      </c>
      <c r="C2796" s="8" t="s">
        <v>4616</v>
      </c>
      <c r="D2796" s="9" t="str">
        <f aca="false">A2796&amp;"|"&amp;B2796</f>
        <v>Texas|Reagan County</v>
      </c>
      <c r="E2796" s="10" t="n">
        <v>806</v>
      </c>
      <c r="F2796" s="10" t="n">
        <v>1414</v>
      </c>
      <c r="G2796" s="10" t="n">
        <v>140</v>
      </c>
      <c r="H2796" s="10" t="n">
        <v>17</v>
      </c>
      <c r="I2796" s="10" t="n">
        <v>490</v>
      </c>
      <c r="J2796" s="10" t="n">
        <v>70288</v>
      </c>
      <c r="K2796" s="11" t="n">
        <v>3259</v>
      </c>
      <c r="L2796" s="12" t="n">
        <f aca="false">IF(COUNT(F2796,G2796)=2,F2796+G2796,"")</f>
        <v>1554</v>
      </c>
      <c r="M2796" s="12" t="n">
        <f aca="false">IF(COUNT(E2796,H2796)=2,E2796+H2796,"")</f>
        <v>823</v>
      </c>
    </row>
    <row r="2797" customFormat="false" ht="15" hidden="false" customHeight="false" outlineLevel="0" collapsed="false">
      <c r="A2797" s="7" t="s">
        <v>4307</v>
      </c>
      <c r="B2797" s="7" t="s">
        <v>4617</v>
      </c>
      <c r="C2797" s="8" t="s">
        <v>4618</v>
      </c>
      <c r="D2797" s="9" t="str">
        <f aca="false">A2797&amp;"|"&amp;B2797</f>
        <v>Texas|Real County</v>
      </c>
      <c r="E2797" s="10" t="n">
        <v>877</v>
      </c>
      <c r="F2797" s="10" t="n">
        <v>2149</v>
      </c>
      <c r="G2797" s="10" t="n">
        <v>140</v>
      </c>
      <c r="H2797" s="10" t="n">
        <v>17</v>
      </c>
      <c r="I2797" s="10" t="n">
        <v>563</v>
      </c>
      <c r="J2797" s="10" t="n">
        <v>45417</v>
      </c>
      <c r="K2797" s="11" t="n">
        <v>2821</v>
      </c>
      <c r="L2797" s="12" t="n">
        <f aca="false">IF(COUNT(F2797,G2797)=2,F2797+G2797,"")</f>
        <v>2289</v>
      </c>
      <c r="M2797" s="12" t="n">
        <f aca="false">IF(COUNT(E2797,H2797)=2,E2797+H2797,"")</f>
        <v>894</v>
      </c>
    </row>
    <row r="2798" customFormat="false" ht="15" hidden="false" customHeight="false" outlineLevel="0" collapsed="false">
      <c r="A2798" s="7" t="s">
        <v>4307</v>
      </c>
      <c r="B2798" s="7" t="s">
        <v>4619</v>
      </c>
      <c r="C2798" s="8" t="s">
        <v>4620</v>
      </c>
      <c r="D2798" s="9" t="str">
        <f aca="false">A2798&amp;"|"&amp;B2798</f>
        <v>Texas|Red River County</v>
      </c>
      <c r="E2798" s="10" t="n">
        <v>902</v>
      </c>
      <c r="F2798" s="10" t="n">
        <v>1240</v>
      </c>
      <c r="G2798" s="10" t="n">
        <v>140</v>
      </c>
      <c r="H2798" s="10" t="n">
        <v>17</v>
      </c>
      <c r="I2798" s="10" t="n">
        <v>524</v>
      </c>
      <c r="J2798" s="10" t="n">
        <v>46912</v>
      </c>
      <c r="K2798" s="11" t="n">
        <v>11621</v>
      </c>
      <c r="L2798" s="12" t="n">
        <f aca="false">IF(COUNT(F2798,G2798)=2,F2798+G2798,"")</f>
        <v>1380</v>
      </c>
      <c r="M2798" s="12" t="n">
        <f aca="false">IF(COUNT(E2798,H2798)=2,E2798+H2798,"")</f>
        <v>919</v>
      </c>
    </row>
    <row r="2799" customFormat="false" ht="15" hidden="false" customHeight="false" outlineLevel="0" collapsed="false">
      <c r="A2799" s="7" t="s">
        <v>4307</v>
      </c>
      <c r="B2799" s="7" t="s">
        <v>4621</v>
      </c>
      <c r="C2799" s="8" t="s">
        <v>4622</v>
      </c>
      <c r="D2799" s="9" t="str">
        <f aca="false">A2799&amp;"|"&amp;B2799</f>
        <v>Texas|Reeves County</v>
      </c>
      <c r="E2799" s="10" t="n">
        <v>988</v>
      </c>
      <c r="F2799" s="10" t="n">
        <v>1336</v>
      </c>
      <c r="G2799" s="10" t="n">
        <v>149</v>
      </c>
      <c r="H2799" s="10" t="n">
        <v>17</v>
      </c>
      <c r="I2799" s="10" t="n">
        <v>672</v>
      </c>
      <c r="J2799" s="10" t="n">
        <v>56056</v>
      </c>
      <c r="K2799" s="11" t="n">
        <v>13219</v>
      </c>
      <c r="L2799" s="12" t="n">
        <f aca="false">IF(COUNT(F2799,G2799)=2,F2799+G2799,"")</f>
        <v>1485</v>
      </c>
      <c r="M2799" s="12" t="n">
        <f aca="false">IF(COUNT(E2799,H2799)=2,E2799+H2799,"")</f>
        <v>1005</v>
      </c>
    </row>
    <row r="2800" customFormat="false" ht="15" hidden="false" customHeight="false" outlineLevel="0" collapsed="false">
      <c r="A2800" s="7" t="s">
        <v>4307</v>
      </c>
      <c r="B2800" s="7" t="s">
        <v>4623</v>
      </c>
      <c r="C2800" s="8" t="s">
        <v>4624</v>
      </c>
      <c r="D2800" s="9" t="str">
        <f aca="false">A2800&amp;"|"&amp;B2800</f>
        <v>Texas|Refugio County</v>
      </c>
      <c r="E2800" s="10" t="n">
        <v>842</v>
      </c>
      <c r="F2800" s="10" t="n">
        <v>1189</v>
      </c>
      <c r="G2800" s="10" t="n">
        <v>140</v>
      </c>
      <c r="H2800" s="10" t="n">
        <v>17</v>
      </c>
      <c r="I2800" s="10" t="n">
        <v>537</v>
      </c>
      <c r="J2800" s="10" t="n">
        <v>58016</v>
      </c>
      <c r="K2800" s="11" t="n">
        <v>6693</v>
      </c>
      <c r="L2800" s="12" t="n">
        <f aca="false">IF(COUNT(F2800,G2800)=2,F2800+G2800,"")</f>
        <v>1329</v>
      </c>
      <c r="M2800" s="12" t="n">
        <f aca="false">IF(COUNT(E2800,H2800)=2,E2800+H2800,"")</f>
        <v>859</v>
      </c>
    </row>
    <row r="2801" customFormat="false" ht="15" hidden="false" customHeight="false" outlineLevel="0" collapsed="false">
      <c r="A2801" s="7" t="s">
        <v>4307</v>
      </c>
      <c r="B2801" s="7" t="s">
        <v>4164</v>
      </c>
      <c r="C2801" s="8" t="s">
        <v>4625</v>
      </c>
      <c r="D2801" s="9" t="str">
        <f aca="false">A2801&amp;"|"&amp;B2801</f>
        <v>Texas|Roberts County</v>
      </c>
      <c r="E2801" s="10" t="n">
        <v>769</v>
      </c>
      <c r="F2801" s="10" t="n">
        <v>1656</v>
      </c>
      <c r="G2801" s="10" t="n">
        <v>140</v>
      </c>
      <c r="H2801" s="10" t="n">
        <v>17</v>
      </c>
      <c r="I2801" s="10" t="n">
        <v>637</v>
      </c>
      <c r="J2801" s="10" t="n">
        <v>66118</v>
      </c>
      <c r="K2801" s="11" t="n">
        <v>785</v>
      </c>
      <c r="L2801" s="12" t="n">
        <f aca="false">IF(COUNT(F2801,G2801)=2,F2801+G2801,"")</f>
        <v>1796</v>
      </c>
      <c r="M2801" s="12" t="n">
        <f aca="false">IF(COUNT(E2801,H2801)=2,E2801+H2801,"")</f>
        <v>786</v>
      </c>
    </row>
    <row r="2802" customFormat="false" ht="15" hidden="false" customHeight="false" outlineLevel="0" collapsed="false">
      <c r="A2802" s="7" t="s">
        <v>4307</v>
      </c>
      <c r="B2802" s="7" t="s">
        <v>1908</v>
      </c>
      <c r="C2802" s="8" t="s">
        <v>4626</v>
      </c>
      <c r="D2802" s="9" t="str">
        <f aca="false">A2802&amp;"|"&amp;B2802</f>
        <v>Texas|Robertson County</v>
      </c>
      <c r="E2802" s="10" t="n">
        <v>773</v>
      </c>
      <c r="F2802" s="10" t="n">
        <v>1466</v>
      </c>
      <c r="G2802" s="10" t="n">
        <v>140</v>
      </c>
      <c r="H2802" s="10" t="n">
        <v>17</v>
      </c>
      <c r="I2802" s="10" t="n">
        <v>667</v>
      </c>
      <c r="J2802" s="10" t="n">
        <v>66250</v>
      </c>
      <c r="K2802" s="11" t="n">
        <v>16973</v>
      </c>
      <c r="L2802" s="12" t="n">
        <f aca="false">IF(COUNT(F2802,G2802)=2,F2802+G2802,"")</f>
        <v>1606</v>
      </c>
      <c r="M2802" s="12" t="n">
        <f aca="false">IF(COUNT(E2802,H2802)=2,E2802+H2802,"")</f>
        <v>790</v>
      </c>
    </row>
    <row r="2803" customFormat="false" ht="15" hidden="false" customHeight="false" outlineLevel="0" collapsed="false">
      <c r="A2803" s="7" t="s">
        <v>4307</v>
      </c>
      <c r="B2803" s="7" t="s">
        <v>4627</v>
      </c>
      <c r="C2803" s="8" t="s">
        <v>4628</v>
      </c>
      <c r="D2803" s="9" t="str">
        <f aca="false">A2803&amp;"|"&amp;B2803</f>
        <v>Texas|Rockwall County</v>
      </c>
      <c r="E2803" s="10" t="n">
        <v>1899</v>
      </c>
      <c r="F2803" s="10" t="n">
        <v>2464</v>
      </c>
      <c r="G2803" s="10" t="n">
        <v>287</v>
      </c>
      <c r="H2803" s="10" t="n">
        <v>17</v>
      </c>
      <c r="I2803" s="10" t="n">
        <v>828</v>
      </c>
      <c r="J2803" s="10" t="n">
        <v>124917</v>
      </c>
      <c r="K2803" s="11" t="n">
        <v>116931</v>
      </c>
      <c r="L2803" s="12" t="n">
        <f aca="false">IF(COUNT(F2803,G2803)=2,F2803+G2803,"")</f>
        <v>2751</v>
      </c>
      <c r="M2803" s="12" t="n">
        <f aca="false">IF(COUNT(E2803,H2803)=2,E2803+H2803,"")</f>
        <v>1916</v>
      </c>
    </row>
    <row r="2804" customFormat="false" ht="15" hidden="false" customHeight="false" outlineLevel="0" collapsed="false">
      <c r="A2804" s="7" t="s">
        <v>4307</v>
      </c>
      <c r="B2804" s="7" t="s">
        <v>4629</v>
      </c>
      <c r="C2804" s="8" t="s">
        <v>4630</v>
      </c>
      <c r="D2804" s="9" t="str">
        <f aca="false">A2804&amp;"|"&amp;B2804</f>
        <v>Texas|Runnels County</v>
      </c>
      <c r="E2804" s="10" t="n">
        <v>894</v>
      </c>
      <c r="F2804" s="10" t="n">
        <v>1418</v>
      </c>
      <c r="G2804" s="10" t="n">
        <v>140</v>
      </c>
      <c r="H2804" s="10" t="n">
        <v>17</v>
      </c>
      <c r="I2804" s="10" t="n">
        <v>537</v>
      </c>
      <c r="J2804" s="10" t="n">
        <v>63490</v>
      </c>
      <c r="K2804" s="11" t="n">
        <v>9880</v>
      </c>
      <c r="L2804" s="12" t="n">
        <f aca="false">IF(COUNT(F2804,G2804)=2,F2804+G2804,"")</f>
        <v>1558</v>
      </c>
      <c r="M2804" s="12" t="n">
        <f aca="false">IF(COUNT(E2804,H2804)=2,E2804+H2804,"")</f>
        <v>911</v>
      </c>
    </row>
    <row r="2805" customFormat="false" ht="15" hidden="false" customHeight="false" outlineLevel="0" collapsed="false">
      <c r="A2805" s="7" t="s">
        <v>4307</v>
      </c>
      <c r="B2805" s="7" t="s">
        <v>4631</v>
      </c>
      <c r="C2805" s="8" t="s">
        <v>4632</v>
      </c>
      <c r="D2805" s="9" t="str">
        <f aca="false">A2805&amp;"|"&amp;B2805</f>
        <v>Texas|Rusk County</v>
      </c>
      <c r="E2805" s="10" t="n">
        <v>997</v>
      </c>
      <c r="F2805" s="10" t="n">
        <v>1405</v>
      </c>
      <c r="G2805" s="10" t="n">
        <v>151</v>
      </c>
      <c r="H2805" s="10" t="n">
        <v>17</v>
      </c>
      <c r="I2805" s="10" t="n">
        <v>537</v>
      </c>
      <c r="J2805" s="10" t="n">
        <v>67506</v>
      </c>
      <c r="K2805" s="11" t="n">
        <v>52613</v>
      </c>
      <c r="L2805" s="12" t="n">
        <f aca="false">IF(COUNT(F2805,G2805)=2,F2805+G2805,"")</f>
        <v>1556</v>
      </c>
      <c r="M2805" s="12" t="n">
        <f aca="false">IF(COUNT(E2805,H2805)=2,E2805+H2805,"")</f>
        <v>1014</v>
      </c>
    </row>
    <row r="2806" customFormat="false" ht="15" hidden="false" customHeight="false" outlineLevel="0" collapsed="false">
      <c r="A2806" s="7" t="s">
        <v>4307</v>
      </c>
      <c r="B2806" s="7" t="s">
        <v>4633</v>
      </c>
      <c r="C2806" s="8" t="s">
        <v>4634</v>
      </c>
      <c r="D2806" s="9" t="str">
        <f aca="false">A2806&amp;"|"&amp;B2806</f>
        <v>Texas|Sabine County</v>
      </c>
      <c r="E2806" s="10" t="n">
        <v>738</v>
      </c>
      <c r="F2806" s="10" t="n">
        <v>1764</v>
      </c>
      <c r="G2806" s="10" t="n">
        <v>140</v>
      </c>
      <c r="H2806" s="10" t="n">
        <v>17</v>
      </c>
      <c r="I2806" s="10" t="n">
        <v>559</v>
      </c>
      <c r="J2806" s="10" t="n">
        <v>59924</v>
      </c>
      <c r="K2806" s="11" t="n">
        <v>9998</v>
      </c>
      <c r="L2806" s="12" t="n">
        <f aca="false">IF(COUNT(F2806,G2806)=2,F2806+G2806,"")</f>
        <v>1904</v>
      </c>
      <c r="M2806" s="12" t="n">
        <f aca="false">IF(COUNT(E2806,H2806)=2,E2806+H2806,"")</f>
        <v>755</v>
      </c>
    </row>
    <row r="2807" customFormat="false" ht="15" hidden="false" customHeight="false" outlineLevel="0" collapsed="false">
      <c r="A2807" s="7" t="s">
        <v>4307</v>
      </c>
      <c r="B2807" s="7" t="s">
        <v>4635</v>
      </c>
      <c r="C2807" s="8" t="s">
        <v>4636</v>
      </c>
      <c r="D2807" s="9" t="str">
        <f aca="false">A2807&amp;"|"&amp;B2807</f>
        <v>Texas|San Augustine County</v>
      </c>
      <c r="E2807" s="10" t="n">
        <v>741</v>
      </c>
      <c r="F2807" s="10" t="n">
        <v>1217</v>
      </c>
      <c r="G2807" s="10" t="n">
        <v>140</v>
      </c>
      <c r="H2807" s="10" t="n">
        <v>17</v>
      </c>
      <c r="I2807" s="10" t="n">
        <v>559</v>
      </c>
      <c r="J2807" s="10" t="n">
        <v>46338</v>
      </c>
      <c r="K2807" s="11" t="n">
        <v>7889</v>
      </c>
      <c r="L2807" s="12" t="n">
        <f aca="false">IF(COUNT(F2807,G2807)=2,F2807+G2807,"")</f>
        <v>1357</v>
      </c>
      <c r="M2807" s="12" t="n">
        <f aca="false">IF(COUNT(E2807,H2807)=2,E2807+H2807,"")</f>
        <v>758</v>
      </c>
    </row>
    <row r="2808" customFormat="false" ht="15" hidden="false" customHeight="false" outlineLevel="0" collapsed="false">
      <c r="A2808" s="7" t="s">
        <v>4307</v>
      </c>
      <c r="B2808" s="7" t="s">
        <v>4637</v>
      </c>
      <c r="C2808" s="8" t="s">
        <v>4638</v>
      </c>
      <c r="D2808" s="9" t="str">
        <f aca="false">A2808&amp;"|"&amp;B2808</f>
        <v>Texas|San Jacinto County</v>
      </c>
      <c r="E2808" s="10" t="n">
        <v>1018</v>
      </c>
      <c r="F2808" s="10" t="n">
        <v>1523</v>
      </c>
      <c r="G2808" s="10" t="n">
        <v>154</v>
      </c>
      <c r="H2808" s="10" t="n">
        <v>17</v>
      </c>
      <c r="I2808" s="10" t="n">
        <v>559</v>
      </c>
      <c r="J2808" s="10" t="n">
        <v>59526</v>
      </c>
      <c r="K2808" s="11" t="n">
        <v>27983</v>
      </c>
      <c r="L2808" s="12" t="n">
        <f aca="false">IF(COUNT(F2808,G2808)=2,F2808+G2808,"")</f>
        <v>1677</v>
      </c>
      <c r="M2808" s="12" t="n">
        <f aca="false">IF(COUNT(E2808,H2808)=2,E2808+H2808,"")</f>
        <v>1035</v>
      </c>
    </row>
    <row r="2809" customFormat="false" ht="15" hidden="false" customHeight="false" outlineLevel="0" collapsed="false">
      <c r="A2809" s="7" t="s">
        <v>4307</v>
      </c>
      <c r="B2809" s="7" t="s">
        <v>4639</v>
      </c>
      <c r="C2809" s="8" t="s">
        <v>4640</v>
      </c>
      <c r="D2809" s="9" t="str">
        <f aca="false">A2809&amp;"|"&amp;B2809</f>
        <v>Texas|San Patricio County</v>
      </c>
      <c r="E2809" s="10" t="n">
        <v>1239</v>
      </c>
      <c r="F2809" s="10" t="n">
        <v>1790</v>
      </c>
      <c r="G2809" s="10" t="n">
        <v>187</v>
      </c>
      <c r="H2809" s="10" t="n">
        <v>17</v>
      </c>
      <c r="I2809" s="10" t="n">
        <v>663</v>
      </c>
      <c r="J2809" s="10" t="n">
        <v>67512</v>
      </c>
      <c r="K2809" s="11" t="n">
        <v>69519</v>
      </c>
      <c r="L2809" s="12" t="n">
        <f aca="false">IF(COUNT(F2809,G2809)=2,F2809+G2809,"")</f>
        <v>1977</v>
      </c>
      <c r="M2809" s="12" t="n">
        <f aca="false">IF(COUNT(E2809,H2809)=2,E2809+H2809,"")</f>
        <v>1256</v>
      </c>
    </row>
    <row r="2810" customFormat="false" ht="15" hidden="false" customHeight="false" outlineLevel="0" collapsed="false">
      <c r="A2810" s="7" t="s">
        <v>4307</v>
      </c>
      <c r="B2810" s="7" t="s">
        <v>4641</v>
      </c>
      <c r="C2810" s="8" t="s">
        <v>4642</v>
      </c>
      <c r="D2810" s="9" t="str">
        <f aca="false">A2810&amp;"|"&amp;B2810</f>
        <v>Texas|San Saba County</v>
      </c>
      <c r="E2810" s="10" t="n">
        <v>894</v>
      </c>
      <c r="F2810" s="10" t="n">
        <v>1261</v>
      </c>
      <c r="G2810" s="10" t="n">
        <v>140</v>
      </c>
      <c r="H2810" s="10" t="n">
        <v>17</v>
      </c>
      <c r="I2810" s="10" t="n">
        <v>576</v>
      </c>
      <c r="J2810" s="10" t="n">
        <v>54855</v>
      </c>
      <c r="K2810" s="11" t="n">
        <v>5802</v>
      </c>
      <c r="L2810" s="12" t="n">
        <f aca="false">IF(COUNT(F2810,G2810)=2,F2810+G2810,"")</f>
        <v>1401</v>
      </c>
      <c r="M2810" s="12" t="n">
        <f aca="false">IF(COUNT(E2810,H2810)=2,E2810+H2810,"")</f>
        <v>911</v>
      </c>
    </row>
    <row r="2811" customFormat="false" ht="15" hidden="false" customHeight="false" outlineLevel="0" collapsed="false">
      <c r="A2811" s="7" t="s">
        <v>4307</v>
      </c>
      <c r="B2811" s="7" t="s">
        <v>4643</v>
      </c>
      <c r="C2811" s="8" t="s">
        <v>4644</v>
      </c>
      <c r="D2811" s="9" t="str">
        <f aca="false">A2811&amp;"|"&amp;B2811</f>
        <v>Texas|Schleicher County</v>
      </c>
      <c r="E2811" s="10" t="n">
        <v>627</v>
      </c>
      <c r="F2811" s="10" t="n">
        <v>1481</v>
      </c>
      <c r="G2811" s="10" t="n">
        <v>140</v>
      </c>
      <c r="H2811" s="10" t="n">
        <v>17</v>
      </c>
      <c r="I2811" s="10" t="n">
        <v>490</v>
      </c>
      <c r="J2811" s="10" t="n">
        <v>90141</v>
      </c>
      <c r="K2811" s="11" t="n">
        <v>2426</v>
      </c>
      <c r="L2811" s="12" t="n">
        <f aca="false">IF(COUNT(F2811,G2811)=2,F2811+G2811,"")</f>
        <v>1621</v>
      </c>
      <c r="M2811" s="12" t="n">
        <f aca="false">IF(COUNT(E2811,H2811)=2,E2811+H2811,"")</f>
        <v>644</v>
      </c>
    </row>
    <row r="2812" customFormat="false" ht="15" hidden="false" customHeight="false" outlineLevel="0" collapsed="false">
      <c r="A2812" s="7" t="s">
        <v>4307</v>
      </c>
      <c r="B2812" s="7" t="s">
        <v>4645</v>
      </c>
      <c r="C2812" s="8" t="s">
        <v>4646</v>
      </c>
      <c r="D2812" s="9" t="str">
        <f aca="false">A2812&amp;"|"&amp;B2812</f>
        <v>Texas|Scurry County</v>
      </c>
      <c r="E2812" s="10" t="n">
        <v>913</v>
      </c>
      <c r="F2812" s="10" t="n">
        <v>1467</v>
      </c>
      <c r="G2812" s="10" t="n">
        <v>140</v>
      </c>
      <c r="H2812" s="10" t="n">
        <v>17</v>
      </c>
      <c r="I2812" s="10" t="n">
        <v>537</v>
      </c>
      <c r="J2812" s="10" t="n">
        <v>62689</v>
      </c>
      <c r="K2812" s="11" t="n">
        <v>16633</v>
      </c>
      <c r="L2812" s="12" t="n">
        <f aca="false">IF(COUNT(F2812,G2812)=2,F2812+G2812,"")</f>
        <v>1607</v>
      </c>
      <c r="M2812" s="12" t="n">
        <f aca="false">IF(COUNT(E2812,H2812)=2,E2812+H2812,"")</f>
        <v>930</v>
      </c>
    </row>
    <row r="2813" customFormat="false" ht="15" hidden="false" customHeight="false" outlineLevel="0" collapsed="false">
      <c r="A2813" s="7" t="s">
        <v>4307</v>
      </c>
      <c r="B2813" s="7" t="s">
        <v>4647</v>
      </c>
      <c r="C2813" s="8" t="s">
        <v>4648</v>
      </c>
      <c r="D2813" s="9" t="str">
        <f aca="false">A2813&amp;"|"&amp;B2813</f>
        <v>Texas|Shackelford County</v>
      </c>
      <c r="E2813" s="10" t="n">
        <v>485</v>
      </c>
      <c r="F2813" s="10" t="n">
        <v>1760</v>
      </c>
      <c r="G2813" s="10" t="n">
        <v>140</v>
      </c>
      <c r="H2813" s="10" t="n">
        <v>17</v>
      </c>
      <c r="I2813" s="10" t="n">
        <v>537</v>
      </c>
      <c r="J2813" s="10" t="n">
        <v>64659</v>
      </c>
      <c r="K2813" s="11" t="n">
        <v>3169</v>
      </c>
      <c r="L2813" s="12" t="n">
        <f aca="false">IF(COUNT(F2813,G2813)=2,F2813+G2813,"")</f>
        <v>1900</v>
      </c>
      <c r="M2813" s="12" t="n">
        <f aca="false">IF(COUNT(E2813,H2813)=2,E2813+H2813,"")</f>
        <v>502</v>
      </c>
    </row>
    <row r="2814" customFormat="false" ht="15" hidden="false" customHeight="false" outlineLevel="0" collapsed="false">
      <c r="A2814" s="7" t="s">
        <v>4307</v>
      </c>
      <c r="B2814" s="7" t="s">
        <v>169</v>
      </c>
      <c r="C2814" s="8" t="s">
        <v>4649</v>
      </c>
      <c r="D2814" s="9" t="str">
        <f aca="false">A2814&amp;"|"&amp;B2814</f>
        <v>Texas|Shelby County</v>
      </c>
      <c r="E2814" s="10" t="n">
        <v>832</v>
      </c>
      <c r="F2814" s="10" t="n">
        <v>1410</v>
      </c>
      <c r="G2814" s="10" t="n">
        <v>140</v>
      </c>
      <c r="H2814" s="10" t="n">
        <v>17</v>
      </c>
      <c r="I2814" s="10" t="n">
        <v>559</v>
      </c>
      <c r="J2814" s="10" t="n">
        <v>50436</v>
      </c>
      <c r="K2814" s="11" t="n">
        <v>24108</v>
      </c>
      <c r="L2814" s="12" t="n">
        <f aca="false">IF(COUNT(F2814,G2814)=2,F2814+G2814,"")</f>
        <v>1550</v>
      </c>
      <c r="M2814" s="12" t="n">
        <f aca="false">IF(COUNT(E2814,H2814)=2,E2814+H2814,"")</f>
        <v>849</v>
      </c>
    </row>
    <row r="2815" customFormat="false" ht="15" hidden="false" customHeight="false" outlineLevel="0" collapsed="false">
      <c r="A2815" s="7" t="s">
        <v>4307</v>
      </c>
      <c r="B2815" s="7" t="s">
        <v>1732</v>
      </c>
      <c r="C2815" s="8" t="s">
        <v>4650</v>
      </c>
      <c r="D2815" s="9" t="str">
        <f aca="false">A2815&amp;"|"&amp;B2815</f>
        <v>Texas|Sherman County</v>
      </c>
      <c r="E2815" s="10" t="n">
        <v>881</v>
      </c>
      <c r="F2815" s="10" t="n">
        <v>1388</v>
      </c>
      <c r="G2815" s="10" t="n">
        <v>140</v>
      </c>
      <c r="H2815" s="10" t="n">
        <v>17</v>
      </c>
      <c r="I2815" s="10" t="n">
        <v>637</v>
      </c>
      <c r="J2815" s="10" t="n">
        <v>74167</v>
      </c>
      <c r="K2815" s="11" t="n">
        <v>2434</v>
      </c>
      <c r="L2815" s="12" t="n">
        <f aca="false">IF(COUNT(F2815,G2815)=2,F2815+G2815,"")</f>
        <v>1528</v>
      </c>
      <c r="M2815" s="12" t="n">
        <f aca="false">IF(COUNT(E2815,H2815)=2,E2815+H2815,"")</f>
        <v>898</v>
      </c>
    </row>
    <row r="2816" customFormat="false" ht="15" hidden="false" customHeight="false" outlineLevel="0" collapsed="false">
      <c r="A2816" s="7" t="s">
        <v>4307</v>
      </c>
      <c r="B2816" s="7" t="s">
        <v>1734</v>
      </c>
      <c r="C2816" s="8" t="s">
        <v>4651</v>
      </c>
      <c r="D2816" s="9" t="str">
        <f aca="false">A2816&amp;"|"&amp;B2816</f>
        <v>Texas|Smith County</v>
      </c>
      <c r="E2816" s="10" t="n">
        <v>1197</v>
      </c>
      <c r="F2816" s="10" t="n">
        <v>1684</v>
      </c>
      <c r="G2816" s="10" t="n">
        <v>181</v>
      </c>
      <c r="H2816" s="10" t="n">
        <v>17</v>
      </c>
      <c r="I2816" s="10" t="n">
        <v>537</v>
      </c>
      <c r="J2816" s="10" t="n">
        <v>71923</v>
      </c>
      <c r="K2816" s="11" t="n">
        <v>238014</v>
      </c>
      <c r="L2816" s="12" t="n">
        <f aca="false">IF(COUNT(F2816,G2816)=2,F2816+G2816,"")</f>
        <v>1865</v>
      </c>
      <c r="M2816" s="12" t="n">
        <f aca="false">IF(COUNT(E2816,H2816)=2,E2816+H2816,"")</f>
        <v>1214</v>
      </c>
    </row>
    <row r="2817" customFormat="false" ht="15" hidden="false" customHeight="false" outlineLevel="0" collapsed="false">
      <c r="A2817" s="7" t="s">
        <v>4307</v>
      </c>
      <c r="B2817" s="7" t="s">
        <v>4652</v>
      </c>
      <c r="C2817" s="8" t="s">
        <v>4653</v>
      </c>
      <c r="D2817" s="9" t="str">
        <f aca="false">A2817&amp;"|"&amp;B2817</f>
        <v>Texas|Somervell County</v>
      </c>
      <c r="E2817" s="10" t="n">
        <v>927</v>
      </c>
      <c r="F2817" s="10" t="n">
        <v>1719</v>
      </c>
      <c r="G2817" s="10" t="n">
        <v>140</v>
      </c>
      <c r="H2817" s="10" t="n">
        <v>17</v>
      </c>
      <c r="I2817" s="10" t="n">
        <v>828</v>
      </c>
      <c r="J2817" s="10" t="n">
        <v>83382</v>
      </c>
      <c r="K2817" s="11" t="n">
        <v>9510</v>
      </c>
      <c r="L2817" s="12" t="n">
        <f aca="false">IF(COUNT(F2817,G2817)=2,F2817+G2817,"")</f>
        <v>1859</v>
      </c>
      <c r="M2817" s="12" t="n">
        <f aca="false">IF(COUNT(E2817,H2817)=2,E2817+H2817,"")</f>
        <v>944</v>
      </c>
    </row>
    <row r="2818" customFormat="false" ht="15" hidden="false" customHeight="false" outlineLevel="0" collapsed="false">
      <c r="A2818" s="7" t="s">
        <v>4307</v>
      </c>
      <c r="B2818" s="7" t="s">
        <v>4654</v>
      </c>
      <c r="C2818" s="8" t="s">
        <v>4655</v>
      </c>
      <c r="D2818" s="9" t="str">
        <f aca="false">A2818&amp;"|"&amp;B2818</f>
        <v>Texas|Starr County</v>
      </c>
      <c r="E2818" s="10" t="n">
        <v>715</v>
      </c>
      <c r="F2818" s="10" t="n">
        <v>1424</v>
      </c>
      <c r="G2818" s="10" t="n">
        <v>140</v>
      </c>
      <c r="H2818" s="10" t="n">
        <v>17</v>
      </c>
      <c r="I2818" s="10" t="n">
        <v>624</v>
      </c>
      <c r="J2818" s="10" t="n">
        <v>38182</v>
      </c>
      <c r="K2818" s="11" t="n">
        <v>65809</v>
      </c>
      <c r="L2818" s="12" t="n">
        <f aca="false">IF(COUNT(F2818,G2818)=2,F2818+G2818,"")</f>
        <v>1564</v>
      </c>
      <c r="M2818" s="12" t="n">
        <f aca="false">IF(COUNT(E2818,H2818)=2,E2818+H2818,"")</f>
        <v>732</v>
      </c>
    </row>
    <row r="2819" customFormat="false" ht="15" hidden="false" customHeight="false" outlineLevel="0" collapsed="false">
      <c r="A2819" s="7" t="s">
        <v>4307</v>
      </c>
      <c r="B2819" s="7" t="s">
        <v>1004</v>
      </c>
      <c r="C2819" s="8" t="s">
        <v>4656</v>
      </c>
      <c r="D2819" s="9" t="str">
        <f aca="false">A2819&amp;"|"&amp;B2819</f>
        <v>Texas|Stephens County</v>
      </c>
      <c r="E2819" s="10" t="n">
        <v>802</v>
      </c>
      <c r="F2819" s="10" t="n">
        <v>1195</v>
      </c>
      <c r="G2819" s="10" t="n">
        <v>140</v>
      </c>
      <c r="H2819" s="10" t="n">
        <v>17</v>
      </c>
      <c r="I2819" s="10" t="n">
        <v>537</v>
      </c>
      <c r="J2819" s="10" t="n">
        <v>54695</v>
      </c>
      <c r="K2819" s="11" t="n">
        <v>9278</v>
      </c>
      <c r="L2819" s="12" t="n">
        <f aca="false">IF(COUNT(F2819,G2819)=2,F2819+G2819,"")</f>
        <v>1335</v>
      </c>
      <c r="M2819" s="12" t="n">
        <f aca="false">IF(COUNT(E2819,H2819)=2,E2819+H2819,"")</f>
        <v>819</v>
      </c>
    </row>
    <row r="2820" customFormat="false" ht="15" hidden="false" customHeight="false" outlineLevel="0" collapsed="false">
      <c r="A2820" s="7" t="s">
        <v>4307</v>
      </c>
      <c r="B2820" s="7" t="s">
        <v>4657</v>
      </c>
      <c r="C2820" s="8" t="s">
        <v>4658</v>
      </c>
      <c r="D2820" s="9" t="str">
        <f aca="false">A2820&amp;"|"&amp;B2820</f>
        <v>Texas|Sterling County</v>
      </c>
      <c r="E2820" s="10" t="n">
        <v>968</v>
      </c>
      <c r="F2820" s="10" t="n">
        <v>1299</v>
      </c>
      <c r="G2820" s="10" t="n">
        <v>146</v>
      </c>
      <c r="H2820" s="10" t="n">
        <v>17</v>
      </c>
      <c r="I2820" s="10" t="n">
        <v>490</v>
      </c>
      <c r="J2820" s="10" t="n">
        <v>78750</v>
      </c>
      <c r="K2820" s="11" t="n">
        <v>1389</v>
      </c>
      <c r="L2820" s="12" t="n">
        <f aca="false">IF(COUNT(F2820,G2820)=2,F2820+G2820,"")</f>
        <v>1445</v>
      </c>
      <c r="M2820" s="12" t="n">
        <f aca="false">IF(COUNT(E2820,H2820)=2,E2820+H2820,"")</f>
        <v>985</v>
      </c>
    </row>
    <row r="2821" customFormat="false" ht="15" hidden="false" customHeight="false" outlineLevel="0" collapsed="false">
      <c r="A2821" s="7" t="s">
        <v>4307</v>
      </c>
      <c r="B2821" s="7" t="s">
        <v>4659</v>
      </c>
      <c r="C2821" s="8" t="s">
        <v>4660</v>
      </c>
      <c r="D2821" s="9" t="str">
        <f aca="false">A2821&amp;"|"&amp;B2821</f>
        <v>Texas|Stonewall County</v>
      </c>
      <c r="E2821" s="10" t="n">
        <v>620</v>
      </c>
      <c r="F2821" s="10" t="n">
        <v>1157</v>
      </c>
      <c r="G2821" s="10" t="n">
        <v>140</v>
      </c>
      <c r="H2821" s="10" t="n">
        <v>17</v>
      </c>
      <c r="I2821" s="10" t="n">
        <v>537</v>
      </c>
      <c r="J2821" s="10" t="n">
        <v>61250</v>
      </c>
      <c r="K2821" s="11" t="n">
        <v>1244</v>
      </c>
      <c r="L2821" s="12" t="n">
        <f aca="false">IF(COUNT(F2821,G2821)=2,F2821+G2821,"")</f>
        <v>1297</v>
      </c>
      <c r="M2821" s="12" t="n">
        <f aca="false">IF(COUNT(E2821,H2821)=2,E2821+H2821,"")</f>
        <v>637</v>
      </c>
    </row>
    <row r="2822" customFormat="false" ht="15" hidden="false" customHeight="false" outlineLevel="0" collapsed="false">
      <c r="A2822" s="7" t="s">
        <v>4307</v>
      </c>
      <c r="B2822" s="7" t="s">
        <v>4661</v>
      </c>
      <c r="C2822" s="8" t="s">
        <v>4662</v>
      </c>
      <c r="D2822" s="9" t="str">
        <f aca="false">A2822&amp;"|"&amp;B2822</f>
        <v>Texas|Sutton County</v>
      </c>
      <c r="E2822" s="10" t="n">
        <v>770</v>
      </c>
      <c r="F2822" s="10" t="n">
        <v>1961</v>
      </c>
      <c r="G2822" s="10" t="n">
        <v>140</v>
      </c>
      <c r="H2822" s="10" t="n">
        <v>17</v>
      </c>
      <c r="I2822" s="10" t="n">
        <v>490</v>
      </c>
      <c r="J2822" s="10" t="n">
        <v>75000</v>
      </c>
      <c r="K2822" s="11" t="n">
        <v>3306</v>
      </c>
      <c r="L2822" s="12" t="n">
        <f aca="false">IF(COUNT(F2822,G2822)=2,F2822+G2822,"")</f>
        <v>2101</v>
      </c>
      <c r="M2822" s="12" t="n">
        <f aca="false">IF(COUNT(E2822,H2822)=2,E2822+H2822,"")</f>
        <v>787</v>
      </c>
    </row>
    <row r="2823" customFormat="false" ht="15" hidden="false" customHeight="false" outlineLevel="0" collapsed="false">
      <c r="A2823" s="7" t="s">
        <v>4307</v>
      </c>
      <c r="B2823" s="7" t="s">
        <v>4663</v>
      </c>
      <c r="C2823" s="8" t="s">
        <v>4664</v>
      </c>
      <c r="D2823" s="9" t="str">
        <f aca="false">A2823&amp;"|"&amp;B2823</f>
        <v>Texas|Swisher County</v>
      </c>
      <c r="E2823" s="10" t="n">
        <v>729</v>
      </c>
      <c r="F2823" s="10" t="n">
        <v>1308</v>
      </c>
      <c r="G2823" s="10" t="n">
        <v>140</v>
      </c>
      <c r="H2823" s="10" t="n">
        <v>17</v>
      </c>
      <c r="I2823" s="10" t="n">
        <v>637</v>
      </c>
      <c r="J2823" s="10" t="n">
        <v>39031</v>
      </c>
      <c r="K2823" s="11" t="n">
        <v>6981</v>
      </c>
      <c r="L2823" s="12" t="n">
        <f aca="false">IF(COUNT(F2823,G2823)=2,F2823+G2823,"")</f>
        <v>1448</v>
      </c>
      <c r="M2823" s="12" t="n">
        <f aca="false">IF(COUNT(E2823,H2823)=2,E2823+H2823,"")</f>
        <v>746</v>
      </c>
    </row>
    <row r="2824" customFormat="false" ht="15" hidden="false" customHeight="false" outlineLevel="0" collapsed="false">
      <c r="A2824" s="7" t="s">
        <v>4307</v>
      </c>
      <c r="B2824" s="7" t="s">
        <v>4665</v>
      </c>
      <c r="C2824" s="8" t="s">
        <v>4666</v>
      </c>
      <c r="D2824" s="9" t="str">
        <f aca="false">A2824&amp;"|"&amp;B2824</f>
        <v>Texas|Tarrant County</v>
      </c>
      <c r="E2824" s="10" t="n">
        <v>1447</v>
      </c>
      <c r="F2824" s="10" t="n">
        <v>2141</v>
      </c>
      <c r="G2824" s="10" t="n">
        <v>219</v>
      </c>
      <c r="H2824" s="10" t="n">
        <v>17</v>
      </c>
      <c r="I2824" s="10" t="n">
        <v>862</v>
      </c>
      <c r="J2824" s="10" t="n">
        <v>81905</v>
      </c>
      <c r="K2824" s="11" t="n">
        <v>2135743</v>
      </c>
      <c r="L2824" s="12" t="n">
        <f aca="false">IF(COUNT(F2824,G2824)=2,F2824+G2824,"")</f>
        <v>2360</v>
      </c>
      <c r="M2824" s="12" t="n">
        <f aca="false">IF(COUNT(E2824,H2824)=2,E2824+H2824,"")</f>
        <v>1464</v>
      </c>
    </row>
    <row r="2825" customFormat="false" ht="15" hidden="false" customHeight="false" outlineLevel="0" collapsed="false">
      <c r="A2825" s="7" t="s">
        <v>4307</v>
      </c>
      <c r="B2825" s="7" t="s">
        <v>784</v>
      </c>
      <c r="C2825" s="8" t="s">
        <v>4667</v>
      </c>
      <c r="D2825" s="9" t="str">
        <f aca="false">A2825&amp;"|"&amp;B2825</f>
        <v>Texas|Taylor County</v>
      </c>
      <c r="E2825" s="10" t="n">
        <v>1111</v>
      </c>
      <c r="F2825" s="10" t="n">
        <v>1663</v>
      </c>
      <c r="G2825" s="10" t="n">
        <v>168</v>
      </c>
      <c r="H2825" s="10" t="n">
        <v>17</v>
      </c>
      <c r="I2825" s="10" t="n">
        <v>537</v>
      </c>
      <c r="J2825" s="10" t="n">
        <v>66406</v>
      </c>
      <c r="K2825" s="11" t="n">
        <v>144259</v>
      </c>
      <c r="L2825" s="12" t="n">
        <f aca="false">IF(COUNT(F2825,G2825)=2,F2825+G2825,"")</f>
        <v>1831</v>
      </c>
      <c r="M2825" s="12" t="n">
        <f aca="false">IF(COUNT(E2825,H2825)=2,E2825+H2825,"")</f>
        <v>1128</v>
      </c>
    </row>
    <row r="2826" customFormat="false" ht="15" hidden="false" customHeight="false" outlineLevel="0" collapsed="false">
      <c r="A2826" s="7" t="s">
        <v>4307</v>
      </c>
      <c r="B2826" s="7" t="s">
        <v>1018</v>
      </c>
      <c r="C2826" s="8" t="s">
        <v>4668</v>
      </c>
      <c r="D2826" s="9" t="str">
        <f aca="false">A2826&amp;"|"&amp;B2826</f>
        <v>Texas|Terrell County</v>
      </c>
      <c r="E2826" s="10"/>
      <c r="F2826" s="10" t="n">
        <v>1280</v>
      </c>
      <c r="G2826" s="10"/>
      <c r="H2826" s="10" t="n">
        <v>17</v>
      </c>
      <c r="I2826" s="10" t="n">
        <v>672</v>
      </c>
      <c r="J2826" s="10" t="n">
        <v>46989</v>
      </c>
      <c r="K2826" s="11" t="n">
        <v>851</v>
      </c>
      <c r="L2826" s="12" t="str">
        <f aca="false">IF(COUNT(F2826,G2826)=2,F2826+G2826,"")</f>
        <v/>
      </c>
      <c r="M2826" s="12" t="str">
        <f aca="false">IF(COUNT(E2826,H2826)=2,E2826+H2826,"")</f>
        <v/>
      </c>
    </row>
    <row r="2827" customFormat="false" ht="15" hidden="false" customHeight="false" outlineLevel="0" collapsed="false">
      <c r="A2827" s="7" t="s">
        <v>4307</v>
      </c>
      <c r="B2827" s="7" t="s">
        <v>4669</v>
      </c>
      <c r="C2827" s="8" t="s">
        <v>4670</v>
      </c>
      <c r="D2827" s="9" t="str">
        <f aca="false">A2827&amp;"|"&amp;B2827</f>
        <v>Texas|Terry County</v>
      </c>
      <c r="E2827" s="10" t="n">
        <v>813</v>
      </c>
      <c r="F2827" s="10" t="n">
        <v>1428</v>
      </c>
      <c r="G2827" s="10" t="n">
        <v>140</v>
      </c>
      <c r="H2827" s="10" t="n">
        <v>17</v>
      </c>
      <c r="I2827" s="10" t="n">
        <v>633</v>
      </c>
      <c r="J2827" s="10" t="n">
        <v>45905</v>
      </c>
      <c r="K2827" s="11" t="n">
        <v>11699</v>
      </c>
      <c r="L2827" s="12" t="n">
        <f aca="false">IF(COUNT(F2827,G2827)=2,F2827+G2827,"")</f>
        <v>1568</v>
      </c>
      <c r="M2827" s="12" t="n">
        <f aca="false">IF(COUNT(E2827,H2827)=2,E2827+H2827,"")</f>
        <v>830</v>
      </c>
    </row>
    <row r="2828" customFormat="false" ht="15" hidden="false" customHeight="false" outlineLevel="0" collapsed="false">
      <c r="A2828" s="7" t="s">
        <v>4307</v>
      </c>
      <c r="B2828" s="7" t="s">
        <v>4671</v>
      </c>
      <c r="C2828" s="8" t="s">
        <v>4672</v>
      </c>
      <c r="D2828" s="9" t="str">
        <f aca="false">A2828&amp;"|"&amp;B2828</f>
        <v>Texas|Throckmorton County</v>
      </c>
      <c r="E2828" s="10" t="n">
        <v>548</v>
      </c>
      <c r="F2828" s="10" t="n">
        <v>1273</v>
      </c>
      <c r="G2828" s="10" t="n">
        <v>140</v>
      </c>
      <c r="H2828" s="10" t="n">
        <v>17</v>
      </c>
      <c r="I2828" s="10" t="n">
        <v>537</v>
      </c>
      <c r="J2828" s="10" t="n">
        <v>58864</v>
      </c>
      <c r="K2828" s="11" t="n">
        <v>1589</v>
      </c>
      <c r="L2828" s="12" t="n">
        <f aca="false">IF(COUNT(F2828,G2828)=2,F2828+G2828,"")</f>
        <v>1413</v>
      </c>
      <c r="M2828" s="12" t="n">
        <f aca="false">IF(COUNT(E2828,H2828)=2,E2828+H2828,"")</f>
        <v>565</v>
      </c>
    </row>
    <row r="2829" customFormat="false" ht="15" hidden="false" customHeight="false" outlineLevel="0" collapsed="false">
      <c r="A2829" s="7" t="s">
        <v>4307</v>
      </c>
      <c r="B2829" s="7" t="s">
        <v>4673</v>
      </c>
      <c r="C2829" s="8" t="s">
        <v>4674</v>
      </c>
      <c r="D2829" s="9" t="str">
        <f aca="false">A2829&amp;"|"&amp;B2829</f>
        <v>Texas|Titus County</v>
      </c>
      <c r="E2829" s="10" t="n">
        <v>817</v>
      </c>
      <c r="F2829" s="10" t="n">
        <v>1364</v>
      </c>
      <c r="G2829" s="10" t="n">
        <v>140</v>
      </c>
      <c r="H2829" s="10" t="n">
        <v>17</v>
      </c>
      <c r="I2829" s="10" t="n">
        <v>524</v>
      </c>
      <c r="J2829" s="10" t="n">
        <v>59220</v>
      </c>
      <c r="K2829" s="11" t="n">
        <v>31284</v>
      </c>
      <c r="L2829" s="12" t="n">
        <f aca="false">IF(COUNT(F2829,G2829)=2,F2829+G2829,"")</f>
        <v>1504</v>
      </c>
      <c r="M2829" s="12" t="n">
        <f aca="false">IF(COUNT(E2829,H2829)=2,E2829+H2829,"")</f>
        <v>834</v>
      </c>
    </row>
    <row r="2830" customFormat="false" ht="15" hidden="false" customHeight="false" outlineLevel="0" collapsed="false">
      <c r="A2830" s="7" t="s">
        <v>4307</v>
      </c>
      <c r="B2830" s="7" t="s">
        <v>4675</v>
      </c>
      <c r="C2830" s="8" t="s">
        <v>4676</v>
      </c>
      <c r="D2830" s="9" t="str">
        <f aca="false">A2830&amp;"|"&amp;B2830</f>
        <v>Texas|Tom Green County</v>
      </c>
      <c r="E2830" s="10" t="n">
        <v>1125</v>
      </c>
      <c r="F2830" s="10" t="n">
        <v>1563</v>
      </c>
      <c r="G2830" s="10" t="n">
        <v>170</v>
      </c>
      <c r="H2830" s="10" t="n">
        <v>17</v>
      </c>
      <c r="I2830" s="10" t="n">
        <v>490</v>
      </c>
      <c r="J2830" s="10" t="n">
        <v>66254</v>
      </c>
      <c r="K2830" s="11" t="n">
        <v>119398</v>
      </c>
      <c r="L2830" s="12" t="n">
        <f aca="false">IF(COUNT(F2830,G2830)=2,F2830+G2830,"")</f>
        <v>1733</v>
      </c>
      <c r="M2830" s="12" t="n">
        <f aca="false">IF(COUNT(E2830,H2830)=2,E2830+H2830,"")</f>
        <v>1142</v>
      </c>
    </row>
    <row r="2831" customFormat="false" ht="15" hidden="false" customHeight="false" outlineLevel="0" collapsed="false">
      <c r="A2831" s="7" t="s">
        <v>4307</v>
      </c>
      <c r="B2831" s="7" t="s">
        <v>4677</v>
      </c>
      <c r="C2831" s="8" t="s">
        <v>4678</v>
      </c>
      <c r="D2831" s="9" t="str">
        <f aca="false">A2831&amp;"|"&amp;B2831</f>
        <v>Texas|Travis County</v>
      </c>
      <c r="E2831" s="10" t="n">
        <v>1669</v>
      </c>
      <c r="F2831" s="10" t="n">
        <v>2528</v>
      </c>
      <c r="G2831" s="10" t="n">
        <v>252</v>
      </c>
      <c r="H2831" s="10" t="n">
        <v>17</v>
      </c>
      <c r="I2831" s="10" t="n">
        <v>992</v>
      </c>
      <c r="J2831" s="10" t="n">
        <v>97169</v>
      </c>
      <c r="K2831" s="11" t="n">
        <v>1307625</v>
      </c>
      <c r="L2831" s="12" t="n">
        <f aca="false">IF(COUNT(F2831,G2831)=2,F2831+G2831,"")</f>
        <v>2780</v>
      </c>
      <c r="M2831" s="12" t="n">
        <f aca="false">IF(COUNT(E2831,H2831)=2,E2831+H2831,"")</f>
        <v>1686</v>
      </c>
    </row>
    <row r="2832" customFormat="false" ht="15" hidden="false" customHeight="false" outlineLevel="0" collapsed="false">
      <c r="A2832" s="7" t="s">
        <v>4307</v>
      </c>
      <c r="B2832" s="7" t="s">
        <v>517</v>
      </c>
      <c r="C2832" s="8" t="s">
        <v>4679</v>
      </c>
      <c r="D2832" s="9" t="str">
        <f aca="false">A2832&amp;"|"&amp;B2832</f>
        <v>Texas|Trinity County</v>
      </c>
      <c r="E2832" s="10" t="n">
        <v>823</v>
      </c>
      <c r="F2832" s="10" t="n">
        <v>1331</v>
      </c>
      <c r="G2832" s="10" t="n">
        <v>140</v>
      </c>
      <c r="H2832" s="10" t="n">
        <v>17</v>
      </c>
      <c r="I2832" s="10" t="n">
        <v>559</v>
      </c>
      <c r="J2832" s="10" t="n">
        <v>51663</v>
      </c>
      <c r="K2832" s="11" t="n">
        <v>13850</v>
      </c>
      <c r="L2832" s="12" t="n">
        <f aca="false">IF(COUNT(F2832,G2832)=2,F2832+G2832,"")</f>
        <v>1471</v>
      </c>
      <c r="M2832" s="12" t="n">
        <f aca="false">IF(COUNT(E2832,H2832)=2,E2832+H2832,"")</f>
        <v>840</v>
      </c>
    </row>
    <row r="2833" customFormat="false" ht="15" hidden="false" customHeight="false" outlineLevel="0" collapsed="false">
      <c r="A2833" s="7" t="s">
        <v>4307</v>
      </c>
      <c r="B2833" s="7" t="s">
        <v>4680</v>
      </c>
      <c r="C2833" s="8" t="s">
        <v>4681</v>
      </c>
      <c r="D2833" s="9" t="str">
        <f aca="false">A2833&amp;"|"&amp;B2833</f>
        <v>Texas|Tyler County</v>
      </c>
      <c r="E2833" s="10" t="n">
        <v>951</v>
      </c>
      <c r="F2833" s="10" t="n">
        <v>1283</v>
      </c>
      <c r="G2833" s="10" t="n">
        <v>144</v>
      </c>
      <c r="H2833" s="10" t="n">
        <v>17</v>
      </c>
      <c r="I2833" s="10" t="n">
        <v>559</v>
      </c>
      <c r="J2833" s="10" t="n">
        <v>50647</v>
      </c>
      <c r="K2833" s="11" t="n">
        <v>20084</v>
      </c>
      <c r="L2833" s="12" t="n">
        <f aca="false">IF(COUNT(F2833,G2833)=2,F2833+G2833,"")</f>
        <v>1427</v>
      </c>
      <c r="M2833" s="12" t="n">
        <f aca="false">IF(COUNT(E2833,H2833)=2,E2833+H2833,"")</f>
        <v>968</v>
      </c>
    </row>
    <row r="2834" customFormat="false" ht="15" hidden="false" customHeight="false" outlineLevel="0" collapsed="false">
      <c r="A2834" s="7" t="s">
        <v>4307</v>
      </c>
      <c r="B2834" s="7" t="s">
        <v>4682</v>
      </c>
      <c r="C2834" s="8" t="s">
        <v>4683</v>
      </c>
      <c r="D2834" s="9" t="str">
        <f aca="false">A2834&amp;"|"&amp;B2834</f>
        <v>Texas|Upshur County</v>
      </c>
      <c r="E2834" s="10" t="n">
        <v>1015</v>
      </c>
      <c r="F2834" s="10" t="n">
        <v>1433</v>
      </c>
      <c r="G2834" s="10" t="n">
        <v>153</v>
      </c>
      <c r="H2834" s="10" t="n">
        <v>17</v>
      </c>
      <c r="I2834" s="10" t="n">
        <v>537</v>
      </c>
      <c r="J2834" s="10" t="n">
        <v>62794</v>
      </c>
      <c r="K2834" s="11" t="n">
        <v>41864</v>
      </c>
      <c r="L2834" s="12" t="n">
        <f aca="false">IF(COUNT(F2834,G2834)=2,F2834+G2834,"")</f>
        <v>1586</v>
      </c>
      <c r="M2834" s="12" t="n">
        <f aca="false">IF(COUNT(E2834,H2834)=2,E2834+H2834,"")</f>
        <v>1032</v>
      </c>
    </row>
    <row r="2835" customFormat="false" ht="15" hidden="false" customHeight="false" outlineLevel="0" collapsed="false">
      <c r="A2835" s="7" t="s">
        <v>4307</v>
      </c>
      <c r="B2835" s="7" t="s">
        <v>4684</v>
      </c>
      <c r="C2835" s="8" t="s">
        <v>4685</v>
      </c>
      <c r="D2835" s="9" t="str">
        <f aca="false">A2835&amp;"|"&amp;B2835</f>
        <v>Texas|Upton County</v>
      </c>
      <c r="E2835" s="10" t="n">
        <v>689</v>
      </c>
      <c r="F2835" s="10" t="n">
        <v>1227</v>
      </c>
      <c r="G2835" s="10" t="n">
        <v>140</v>
      </c>
      <c r="H2835" s="10" t="n">
        <v>17</v>
      </c>
      <c r="I2835" s="10" t="n">
        <v>672</v>
      </c>
      <c r="J2835" s="10" t="n">
        <v>52321</v>
      </c>
      <c r="K2835" s="11" t="n">
        <v>3227</v>
      </c>
      <c r="L2835" s="12" t="n">
        <f aca="false">IF(COUNT(F2835,G2835)=2,F2835+G2835,"")</f>
        <v>1367</v>
      </c>
      <c r="M2835" s="12" t="n">
        <f aca="false">IF(COUNT(E2835,H2835)=2,E2835+H2835,"")</f>
        <v>706</v>
      </c>
    </row>
    <row r="2836" customFormat="false" ht="15" hidden="false" customHeight="false" outlineLevel="0" collapsed="false">
      <c r="A2836" s="7" t="s">
        <v>4307</v>
      </c>
      <c r="B2836" s="7" t="s">
        <v>4686</v>
      </c>
      <c r="C2836" s="8" t="s">
        <v>4687</v>
      </c>
      <c r="D2836" s="9" t="str">
        <f aca="false">A2836&amp;"|"&amp;B2836</f>
        <v>Texas|Uvalde County</v>
      </c>
      <c r="E2836" s="10" t="n">
        <v>966</v>
      </c>
      <c r="F2836" s="10" t="n">
        <v>1564</v>
      </c>
      <c r="G2836" s="10" t="n">
        <v>146</v>
      </c>
      <c r="H2836" s="10" t="n">
        <v>17</v>
      </c>
      <c r="I2836" s="10" t="n">
        <v>563</v>
      </c>
      <c r="J2836" s="10" t="n">
        <v>57849</v>
      </c>
      <c r="K2836" s="11" t="n">
        <v>24810</v>
      </c>
      <c r="L2836" s="12" t="n">
        <f aca="false">IF(COUNT(F2836,G2836)=2,F2836+G2836,"")</f>
        <v>1710</v>
      </c>
      <c r="M2836" s="12" t="n">
        <f aca="false">IF(COUNT(E2836,H2836)=2,E2836+H2836,"")</f>
        <v>983</v>
      </c>
    </row>
    <row r="2837" customFormat="false" ht="15" hidden="false" customHeight="false" outlineLevel="0" collapsed="false">
      <c r="A2837" s="7" t="s">
        <v>4307</v>
      </c>
      <c r="B2837" s="7" t="s">
        <v>4688</v>
      </c>
      <c r="C2837" s="8" t="s">
        <v>4689</v>
      </c>
      <c r="D2837" s="9" t="str">
        <f aca="false">A2837&amp;"|"&amp;B2837</f>
        <v>Texas|Val Verde County</v>
      </c>
      <c r="E2837" s="10" t="n">
        <v>956</v>
      </c>
      <c r="F2837" s="10" t="n">
        <v>1653</v>
      </c>
      <c r="G2837" s="10" t="n">
        <v>144</v>
      </c>
      <c r="H2837" s="10" t="n">
        <v>17</v>
      </c>
      <c r="I2837" s="10" t="n">
        <v>563</v>
      </c>
      <c r="J2837" s="10" t="n">
        <v>59673</v>
      </c>
      <c r="K2837" s="11" t="n">
        <v>47647</v>
      </c>
      <c r="L2837" s="12" t="n">
        <f aca="false">IF(COUNT(F2837,G2837)=2,F2837+G2837,"")</f>
        <v>1797</v>
      </c>
      <c r="M2837" s="12" t="n">
        <f aca="false">IF(COUNT(E2837,H2837)=2,E2837+H2837,"")</f>
        <v>973</v>
      </c>
    </row>
    <row r="2838" customFormat="false" ht="15" hidden="false" customHeight="false" outlineLevel="0" collapsed="false">
      <c r="A2838" s="7" t="s">
        <v>4307</v>
      </c>
      <c r="B2838" s="7" t="s">
        <v>4690</v>
      </c>
      <c r="C2838" s="8" t="s">
        <v>4691</v>
      </c>
      <c r="D2838" s="9" t="str">
        <f aca="false">A2838&amp;"|"&amp;B2838</f>
        <v>Texas|Van Zandt County</v>
      </c>
      <c r="E2838" s="10" t="n">
        <v>1010</v>
      </c>
      <c r="F2838" s="10" t="n">
        <v>1617</v>
      </c>
      <c r="G2838" s="10" t="n">
        <v>153</v>
      </c>
      <c r="H2838" s="10" t="n">
        <v>17</v>
      </c>
      <c r="I2838" s="10" t="n">
        <v>537</v>
      </c>
      <c r="J2838" s="10" t="n">
        <v>68274</v>
      </c>
      <c r="K2838" s="11" t="n">
        <v>61323</v>
      </c>
      <c r="L2838" s="12" t="n">
        <f aca="false">IF(COUNT(F2838,G2838)=2,F2838+G2838,"")</f>
        <v>1770</v>
      </c>
      <c r="M2838" s="12" t="n">
        <f aca="false">IF(COUNT(E2838,H2838)=2,E2838+H2838,"")</f>
        <v>1027</v>
      </c>
    </row>
    <row r="2839" customFormat="false" ht="15" hidden="false" customHeight="false" outlineLevel="0" collapsed="false">
      <c r="A2839" s="7" t="s">
        <v>4307</v>
      </c>
      <c r="B2839" s="7" t="s">
        <v>4692</v>
      </c>
      <c r="C2839" s="8" t="s">
        <v>4693</v>
      </c>
      <c r="D2839" s="9" t="str">
        <f aca="false">A2839&amp;"|"&amp;B2839</f>
        <v>Texas|Victoria County</v>
      </c>
      <c r="E2839" s="10" t="n">
        <v>1151</v>
      </c>
      <c r="F2839" s="10" t="n">
        <v>1743</v>
      </c>
      <c r="G2839" s="10" t="n">
        <v>174</v>
      </c>
      <c r="H2839" s="10" t="n">
        <v>17</v>
      </c>
      <c r="I2839" s="10" t="n">
        <v>537</v>
      </c>
      <c r="J2839" s="10" t="n">
        <v>70101</v>
      </c>
      <c r="K2839" s="11" t="n">
        <v>91281</v>
      </c>
      <c r="L2839" s="12" t="n">
        <f aca="false">IF(COUNT(F2839,G2839)=2,F2839+G2839,"")</f>
        <v>1917</v>
      </c>
      <c r="M2839" s="12" t="n">
        <f aca="false">IF(COUNT(E2839,H2839)=2,E2839+H2839,"")</f>
        <v>1168</v>
      </c>
    </row>
    <row r="2840" customFormat="false" ht="15" hidden="false" customHeight="false" outlineLevel="0" collapsed="false">
      <c r="A2840" s="7" t="s">
        <v>4307</v>
      </c>
      <c r="B2840" s="7" t="s">
        <v>181</v>
      </c>
      <c r="C2840" s="8" t="s">
        <v>4694</v>
      </c>
      <c r="D2840" s="9" t="str">
        <f aca="false">A2840&amp;"|"&amp;B2840</f>
        <v>Texas|Walker County</v>
      </c>
      <c r="E2840" s="10" t="n">
        <v>986</v>
      </c>
      <c r="F2840" s="10" t="n">
        <v>1523</v>
      </c>
      <c r="G2840" s="10" t="n">
        <v>149</v>
      </c>
      <c r="H2840" s="10" t="n">
        <v>17</v>
      </c>
      <c r="I2840" s="10" t="n">
        <v>802</v>
      </c>
      <c r="J2840" s="10" t="n">
        <v>49862</v>
      </c>
      <c r="K2840" s="11" t="n">
        <v>78292</v>
      </c>
      <c r="L2840" s="12" t="n">
        <f aca="false">IF(COUNT(F2840,G2840)=2,F2840+G2840,"")</f>
        <v>1672</v>
      </c>
      <c r="M2840" s="12" t="n">
        <f aca="false">IF(COUNT(E2840,H2840)=2,E2840+H2840,"")</f>
        <v>1003</v>
      </c>
    </row>
    <row r="2841" customFormat="false" ht="15" hidden="false" customHeight="false" outlineLevel="0" collapsed="false">
      <c r="A2841" s="7" t="s">
        <v>4307</v>
      </c>
      <c r="B2841" s="7" t="s">
        <v>4695</v>
      </c>
      <c r="C2841" s="8" t="s">
        <v>4696</v>
      </c>
      <c r="D2841" s="9" t="str">
        <f aca="false">A2841&amp;"|"&amp;B2841</f>
        <v>Texas|Waller County</v>
      </c>
      <c r="E2841" s="10" t="n">
        <v>1210</v>
      </c>
      <c r="F2841" s="10" t="n">
        <v>2029</v>
      </c>
      <c r="G2841" s="10" t="n">
        <v>183</v>
      </c>
      <c r="H2841" s="10" t="n">
        <v>17</v>
      </c>
      <c r="I2841" s="10" t="n">
        <v>802</v>
      </c>
      <c r="J2841" s="10" t="n">
        <v>76135</v>
      </c>
      <c r="K2841" s="11" t="n">
        <v>59455</v>
      </c>
      <c r="L2841" s="12" t="n">
        <f aca="false">IF(COUNT(F2841,G2841)=2,F2841+G2841,"")</f>
        <v>2212</v>
      </c>
      <c r="M2841" s="12" t="n">
        <f aca="false">IF(COUNT(E2841,H2841)=2,E2841+H2841,"")</f>
        <v>1227</v>
      </c>
    </row>
    <row r="2842" customFormat="false" ht="15" hidden="false" customHeight="false" outlineLevel="0" collapsed="false">
      <c r="A2842" s="7" t="s">
        <v>4307</v>
      </c>
      <c r="B2842" s="7" t="s">
        <v>3437</v>
      </c>
      <c r="C2842" s="8" t="s">
        <v>4697</v>
      </c>
      <c r="D2842" s="9" t="str">
        <f aca="false">A2842&amp;"|"&amp;B2842</f>
        <v>Texas|Ward County</v>
      </c>
      <c r="E2842" s="10" t="n">
        <v>939</v>
      </c>
      <c r="F2842" s="10" t="n">
        <v>1397</v>
      </c>
      <c r="G2842" s="10" t="n">
        <v>142</v>
      </c>
      <c r="H2842" s="10" t="n">
        <v>17</v>
      </c>
      <c r="I2842" s="10" t="n">
        <v>672</v>
      </c>
      <c r="J2842" s="10" t="n">
        <v>71719</v>
      </c>
      <c r="K2842" s="11" t="n">
        <v>11255</v>
      </c>
      <c r="L2842" s="12" t="n">
        <f aca="false">IF(COUNT(F2842,G2842)=2,F2842+G2842,"")</f>
        <v>1539</v>
      </c>
      <c r="M2842" s="12" t="n">
        <f aca="false">IF(COUNT(E2842,H2842)=2,E2842+H2842,"")</f>
        <v>956</v>
      </c>
    </row>
    <row r="2843" customFormat="false" ht="15" hidden="false" customHeight="false" outlineLevel="0" collapsed="false">
      <c r="A2843" s="7" t="s">
        <v>4307</v>
      </c>
      <c r="B2843" s="7" t="s">
        <v>183</v>
      </c>
      <c r="C2843" s="8" t="s">
        <v>4698</v>
      </c>
      <c r="D2843" s="9" t="str">
        <f aca="false">A2843&amp;"|"&amp;B2843</f>
        <v>Texas|Washington County</v>
      </c>
      <c r="E2843" s="10" t="n">
        <v>1091</v>
      </c>
      <c r="F2843" s="10" t="n">
        <v>1786</v>
      </c>
      <c r="G2843" s="10" t="n">
        <v>165</v>
      </c>
      <c r="H2843" s="10" t="n">
        <v>17</v>
      </c>
      <c r="I2843" s="10" t="n">
        <v>667</v>
      </c>
      <c r="J2843" s="10" t="n">
        <v>75085</v>
      </c>
      <c r="K2843" s="11" t="n">
        <v>36156</v>
      </c>
      <c r="L2843" s="12" t="n">
        <f aca="false">IF(COUNT(F2843,G2843)=2,F2843+G2843,"")</f>
        <v>1951</v>
      </c>
      <c r="M2843" s="12" t="n">
        <f aca="false">IF(COUNT(E2843,H2843)=2,E2843+H2843,"")</f>
        <v>1108</v>
      </c>
    </row>
    <row r="2844" customFormat="false" ht="15" hidden="false" customHeight="false" outlineLevel="0" collapsed="false">
      <c r="A2844" s="7" t="s">
        <v>4307</v>
      </c>
      <c r="B2844" s="7" t="s">
        <v>4699</v>
      </c>
      <c r="C2844" s="8" t="s">
        <v>4700</v>
      </c>
      <c r="D2844" s="9" t="str">
        <f aca="false">A2844&amp;"|"&amp;B2844</f>
        <v>Texas|Webb County</v>
      </c>
      <c r="E2844" s="10" t="n">
        <v>997</v>
      </c>
      <c r="F2844" s="10" t="n">
        <v>1701</v>
      </c>
      <c r="G2844" s="10" t="n">
        <v>151</v>
      </c>
      <c r="H2844" s="10" t="n">
        <v>17</v>
      </c>
      <c r="I2844" s="10" t="n">
        <v>546</v>
      </c>
      <c r="J2844" s="10" t="n">
        <v>62506</v>
      </c>
      <c r="K2844" s="11" t="n">
        <v>267731</v>
      </c>
      <c r="L2844" s="12" t="n">
        <f aca="false">IF(COUNT(F2844,G2844)=2,F2844+G2844,"")</f>
        <v>1852</v>
      </c>
      <c r="M2844" s="12" t="n">
        <f aca="false">IF(COUNT(E2844,H2844)=2,E2844+H2844,"")</f>
        <v>1014</v>
      </c>
    </row>
    <row r="2845" customFormat="false" ht="15" hidden="false" customHeight="false" outlineLevel="0" collapsed="false">
      <c r="A2845" s="7" t="s">
        <v>4307</v>
      </c>
      <c r="B2845" s="7" t="s">
        <v>4701</v>
      </c>
      <c r="C2845" s="8" t="s">
        <v>4702</v>
      </c>
      <c r="D2845" s="9" t="str">
        <f aca="false">A2845&amp;"|"&amp;B2845</f>
        <v>Texas|Wharton County</v>
      </c>
      <c r="E2845" s="10" t="n">
        <v>986</v>
      </c>
      <c r="F2845" s="10" t="n">
        <v>1722</v>
      </c>
      <c r="G2845" s="10" t="n">
        <v>149</v>
      </c>
      <c r="H2845" s="10" t="n">
        <v>17</v>
      </c>
      <c r="I2845" s="10" t="n">
        <v>802</v>
      </c>
      <c r="J2845" s="10" t="n">
        <v>66100</v>
      </c>
      <c r="K2845" s="11" t="n">
        <v>41651</v>
      </c>
      <c r="L2845" s="12" t="n">
        <f aca="false">IF(COUNT(F2845,G2845)=2,F2845+G2845,"")</f>
        <v>1871</v>
      </c>
      <c r="M2845" s="12" t="n">
        <f aca="false">IF(COUNT(E2845,H2845)=2,E2845+H2845,"")</f>
        <v>1003</v>
      </c>
    </row>
    <row r="2846" customFormat="false" ht="15" hidden="false" customHeight="false" outlineLevel="0" collapsed="false">
      <c r="A2846" s="7" t="s">
        <v>4307</v>
      </c>
      <c r="B2846" s="7" t="s">
        <v>1050</v>
      </c>
      <c r="C2846" s="8" t="s">
        <v>4703</v>
      </c>
      <c r="D2846" s="9" t="str">
        <f aca="false">A2846&amp;"|"&amp;B2846</f>
        <v>Texas|Wheeler County</v>
      </c>
      <c r="E2846" s="10" t="n">
        <v>995</v>
      </c>
      <c r="F2846" s="10" t="n">
        <v>1436</v>
      </c>
      <c r="G2846" s="10" t="n">
        <v>150</v>
      </c>
      <c r="H2846" s="10" t="n">
        <v>17</v>
      </c>
      <c r="I2846" s="10" t="n">
        <v>637</v>
      </c>
      <c r="J2846" s="10" t="n">
        <v>67964</v>
      </c>
      <c r="K2846" s="11" t="n">
        <v>4902</v>
      </c>
      <c r="L2846" s="12" t="n">
        <f aca="false">IF(COUNT(F2846,G2846)=2,F2846+G2846,"")</f>
        <v>1586</v>
      </c>
      <c r="M2846" s="12" t="n">
        <f aca="false">IF(COUNT(E2846,H2846)=2,E2846+H2846,"")</f>
        <v>1012</v>
      </c>
    </row>
    <row r="2847" customFormat="false" ht="15" hidden="false" customHeight="false" outlineLevel="0" collapsed="false">
      <c r="A2847" s="7" t="s">
        <v>4307</v>
      </c>
      <c r="B2847" s="7" t="s">
        <v>1752</v>
      </c>
      <c r="C2847" s="8" t="s">
        <v>4704</v>
      </c>
      <c r="D2847" s="9" t="str">
        <f aca="false">A2847&amp;"|"&amp;B2847</f>
        <v>Texas|Wichita County</v>
      </c>
      <c r="E2847" s="10" t="n">
        <v>972</v>
      </c>
      <c r="F2847" s="10" t="n">
        <v>1481</v>
      </c>
      <c r="G2847" s="10" t="n">
        <v>147</v>
      </c>
      <c r="H2847" s="10" t="n">
        <v>17</v>
      </c>
      <c r="I2847" s="10" t="n">
        <v>563</v>
      </c>
      <c r="J2847" s="10" t="n">
        <v>62168</v>
      </c>
      <c r="K2847" s="11" t="n">
        <v>129842</v>
      </c>
      <c r="L2847" s="12" t="n">
        <f aca="false">IF(COUNT(F2847,G2847)=2,F2847+G2847,"")</f>
        <v>1628</v>
      </c>
      <c r="M2847" s="12" t="n">
        <f aca="false">IF(COUNT(E2847,H2847)=2,E2847+H2847,"")</f>
        <v>989</v>
      </c>
    </row>
    <row r="2848" customFormat="false" ht="15" hidden="false" customHeight="false" outlineLevel="0" collapsed="false">
      <c r="A2848" s="7" t="s">
        <v>4307</v>
      </c>
      <c r="B2848" s="7" t="s">
        <v>4705</v>
      </c>
      <c r="C2848" s="8" t="s">
        <v>4706</v>
      </c>
      <c r="D2848" s="9" t="str">
        <f aca="false">A2848&amp;"|"&amp;B2848</f>
        <v>Texas|Wilbarger County</v>
      </c>
      <c r="E2848" s="10" t="n">
        <v>862</v>
      </c>
      <c r="F2848" s="10" t="n">
        <v>1281</v>
      </c>
      <c r="G2848" s="10" t="n">
        <v>140</v>
      </c>
      <c r="H2848" s="10" t="n">
        <v>17</v>
      </c>
      <c r="I2848" s="10" t="n">
        <v>563</v>
      </c>
      <c r="J2848" s="10" t="n">
        <v>51626</v>
      </c>
      <c r="K2848" s="11" t="n">
        <v>12712</v>
      </c>
      <c r="L2848" s="12" t="n">
        <f aca="false">IF(COUNT(F2848,G2848)=2,F2848+G2848,"")</f>
        <v>1421</v>
      </c>
      <c r="M2848" s="12" t="n">
        <f aca="false">IF(COUNT(E2848,H2848)=2,E2848+H2848,"")</f>
        <v>879</v>
      </c>
    </row>
    <row r="2849" customFormat="false" ht="15" hidden="false" customHeight="false" outlineLevel="0" collapsed="false">
      <c r="A2849" s="7" t="s">
        <v>4307</v>
      </c>
      <c r="B2849" s="7" t="s">
        <v>4707</v>
      </c>
      <c r="C2849" s="8" t="s">
        <v>4708</v>
      </c>
      <c r="D2849" s="9" t="str">
        <f aca="false">A2849&amp;"|"&amp;B2849</f>
        <v>Texas|Willacy County</v>
      </c>
      <c r="E2849" s="10" t="n">
        <v>868</v>
      </c>
      <c r="F2849" s="10" t="n">
        <v>1383</v>
      </c>
      <c r="G2849" s="10" t="n">
        <v>140</v>
      </c>
      <c r="H2849" s="10" t="n">
        <v>17</v>
      </c>
      <c r="I2849" s="10" t="n">
        <v>624</v>
      </c>
      <c r="J2849" s="10" t="n">
        <v>45645</v>
      </c>
      <c r="K2849" s="11" t="n">
        <v>20218</v>
      </c>
      <c r="L2849" s="12" t="n">
        <f aca="false">IF(COUNT(F2849,G2849)=2,F2849+G2849,"")</f>
        <v>1523</v>
      </c>
      <c r="M2849" s="12" t="n">
        <f aca="false">IF(COUNT(E2849,H2849)=2,E2849+H2849,"")</f>
        <v>885</v>
      </c>
    </row>
    <row r="2850" customFormat="false" ht="15" hidden="false" customHeight="false" outlineLevel="0" collapsed="false">
      <c r="A2850" s="7" t="s">
        <v>4307</v>
      </c>
      <c r="B2850" s="7" t="s">
        <v>1302</v>
      </c>
      <c r="C2850" s="8" t="s">
        <v>4709</v>
      </c>
      <c r="D2850" s="9" t="str">
        <f aca="false">A2850&amp;"|"&amp;B2850</f>
        <v>Texas|Williamson County</v>
      </c>
      <c r="E2850" s="10" t="n">
        <v>1720</v>
      </c>
      <c r="F2850" s="10" t="n">
        <v>2368</v>
      </c>
      <c r="G2850" s="10" t="n">
        <v>260</v>
      </c>
      <c r="H2850" s="10" t="n">
        <v>17</v>
      </c>
      <c r="I2850" s="10" t="n">
        <v>875</v>
      </c>
      <c r="J2850" s="10" t="n">
        <v>108309</v>
      </c>
      <c r="K2850" s="11" t="n">
        <v>643889</v>
      </c>
      <c r="L2850" s="12" t="n">
        <f aca="false">IF(COUNT(F2850,G2850)=2,F2850+G2850,"")</f>
        <v>2628</v>
      </c>
      <c r="M2850" s="12" t="n">
        <f aca="false">IF(COUNT(E2850,H2850)=2,E2850+H2850,"")</f>
        <v>1737</v>
      </c>
    </row>
    <row r="2851" customFormat="false" ht="15" hidden="false" customHeight="false" outlineLevel="0" collapsed="false">
      <c r="A2851" s="7" t="s">
        <v>4307</v>
      </c>
      <c r="B2851" s="7" t="s">
        <v>1754</v>
      </c>
      <c r="C2851" s="8" t="s">
        <v>4710</v>
      </c>
      <c r="D2851" s="9" t="str">
        <f aca="false">A2851&amp;"|"&amp;B2851</f>
        <v>Texas|Wilson County</v>
      </c>
      <c r="E2851" s="10" t="n">
        <v>1069</v>
      </c>
      <c r="F2851" s="10" t="n">
        <v>1993</v>
      </c>
      <c r="G2851" s="10" t="n">
        <v>161</v>
      </c>
      <c r="H2851" s="10" t="n">
        <v>17</v>
      </c>
      <c r="I2851" s="10" t="n">
        <v>741</v>
      </c>
      <c r="J2851" s="10" t="n">
        <v>92461</v>
      </c>
      <c r="K2851" s="11" t="n">
        <v>51501</v>
      </c>
      <c r="L2851" s="12" t="n">
        <f aca="false">IF(COUNT(F2851,G2851)=2,F2851+G2851,"")</f>
        <v>2154</v>
      </c>
      <c r="M2851" s="12" t="n">
        <f aca="false">IF(COUNT(E2851,H2851)=2,E2851+H2851,"")</f>
        <v>1086</v>
      </c>
    </row>
    <row r="2852" customFormat="false" ht="15" hidden="false" customHeight="false" outlineLevel="0" collapsed="false">
      <c r="A2852" s="7" t="s">
        <v>4307</v>
      </c>
      <c r="B2852" s="7" t="s">
        <v>4711</v>
      </c>
      <c r="C2852" s="8" t="s">
        <v>4712</v>
      </c>
      <c r="D2852" s="9" t="str">
        <f aca="false">A2852&amp;"|"&amp;B2852</f>
        <v>Texas|Winkler County</v>
      </c>
      <c r="E2852" s="10" t="n">
        <v>900</v>
      </c>
      <c r="F2852" s="10" t="n">
        <v>1284</v>
      </c>
      <c r="G2852" s="10" t="n">
        <v>140</v>
      </c>
      <c r="H2852" s="10" t="n">
        <v>17</v>
      </c>
      <c r="I2852" s="10" t="n">
        <v>672</v>
      </c>
      <c r="J2852" s="10" t="n">
        <v>91898</v>
      </c>
      <c r="K2852" s="11" t="n">
        <v>7540</v>
      </c>
      <c r="L2852" s="12" t="n">
        <f aca="false">IF(COUNT(F2852,G2852)=2,F2852+G2852,"")</f>
        <v>1424</v>
      </c>
      <c r="M2852" s="12" t="n">
        <f aca="false">IF(COUNT(E2852,H2852)=2,E2852+H2852,"")</f>
        <v>917</v>
      </c>
    </row>
    <row r="2853" customFormat="false" ht="15" hidden="false" customHeight="false" outlineLevel="0" collapsed="false">
      <c r="A2853" s="7" t="s">
        <v>4307</v>
      </c>
      <c r="B2853" s="7" t="s">
        <v>4713</v>
      </c>
      <c r="C2853" s="8" t="s">
        <v>4714</v>
      </c>
      <c r="D2853" s="9" t="str">
        <f aca="false">A2853&amp;"|"&amp;B2853</f>
        <v>Texas|Wise County</v>
      </c>
      <c r="E2853" s="10" t="n">
        <v>1239</v>
      </c>
      <c r="F2853" s="10" t="n">
        <v>2078</v>
      </c>
      <c r="G2853" s="10" t="n">
        <v>187</v>
      </c>
      <c r="H2853" s="10" t="n">
        <v>17</v>
      </c>
      <c r="I2853" s="10" t="n">
        <v>828</v>
      </c>
      <c r="J2853" s="10" t="n">
        <v>89897</v>
      </c>
      <c r="K2853" s="11" t="n">
        <v>72359</v>
      </c>
      <c r="L2853" s="12" t="n">
        <f aca="false">IF(COUNT(F2853,G2853)=2,F2853+G2853,"")</f>
        <v>2265</v>
      </c>
      <c r="M2853" s="12" t="n">
        <f aca="false">IF(COUNT(E2853,H2853)=2,E2853+H2853,"")</f>
        <v>1256</v>
      </c>
    </row>
    <row r="2854" customFormat="false" ht="15" hidden="false" customHeight="false" outlineLevel="0" collapsed="false">
      <c r="A2854" s="7" t="s">
        <v>4307</v>
      </c>
      <c r="B2854" s="7" t="s">
        <v>3563</v>
      </c>
      <c r="C2854" s="8" t="s">
        <v>4715</v>
      </c>
      <c r="D2854" s="9" t="str">
        <f aca="false">A2854&amp;"|"&amp;B2854</f>
        <v>Texas|Wood County</v>
      </c>
      <c r="E2854" s="10" t="n">
        <v>851</v>
      </c>
      <c r="F2854" s="10" t="n">
        <v>1490</v>
      </c>
      <c r="G2854" s="10" t="n">
        <v>140</v>
      </c>
      <c r="H2854" s="10" t="n">
        <v>17</v>
      </c>
      <c r="I2854" s="10" t="n">
        <v>537</v>
      </c>
      <c r="J2854" s="10" t="n">
        <v>62524</v>
      </c>
      <c r="K2854" s="11" t="n">
        <v>46094</v>
      </c>
      <c r="L2854" s="12" t="n">
        <f aca="false">IF(COUNT(F2854,G2854)=2,F2854+G2854,"")</f>
        <v>1630</v>
      </c>
      <c r="M2854" s="12" t="n">
        <f aca="false">IF(COUNT(E2854,H2854)=2,E2854+H2854,"")</f>
        <v>868</v>
      </c>
    </row>
    <row r="2855" customFormat="false" ht="15" hidden="false" customHeight="false" outlineLevel="0" collapsed="false">
      <c r="A2855" s="7" t="s">
        <v>4307</v>
      </c>
      <c r="B2855" s="7" t="s">
        <v>4716</v>
      </c>
      <c r="C2855" s="8" t="s">
        <v>4717</v>
      </c>
      <c r="D2855" s="9" t="str">
        <f aca="false">A2855&amp;"|"&amp;B2855</f>
        <v>Texas|Yoakum County</v>
      </c>
      <c r="E2855" s="10" t="n">
        <v>931</v>
      </c>
      <c r="F2855" s="10" t="n">
        <v>1618</v>
      </c>
      <c r="G2855" s="10" t="n">
        <v>141</v>
      </c>
      <c r="H2855" s="10" t="n">
        <v>17</v>
      </c>
      <c r="I2855" s="10" t="n">
        <v>633</v>
      </c>
      <c r="J2855" s="10" t="n">
        <v>82261</v>
      </c>
      <c r="K2855" s="11" t="n">
        <v>7589</v>
      </c>
      <c r="L2855" s="12" t="n">
        <f aca="false">IF(COUNT(F2855,G2855)=2,F2855+G2855,"")</f>
        <v>1759</v>
      </c>
      <c r="M2855" s="12" t="n">
        <f aca="false">IF(COUNT(E2855,H2855)=2,E2855+H2855,"")</f>
        <v>948</v>
      </c>
    </row>
    <row r="2856" customFormat="false" ht="15" hidden="false" customHeight="false" outlineLevel="0" collapsed="false">
      <c r="A2856" s="7" t="s">
        <v>4307</v>
      </c>
      <c r="B2856" s="7" t="s">
        <v>4718</v>
      </c>
      <c r="C2856" s="8" t="s">
        <v>4719</v>
      </c>
      <c r="D2856" s="9" t="str">
        <f aca="false">A2856&amp;"|"&amp;B2856</f>
        <v>Texas|Young County</v>
      </c>
      <c r="E2856" s="10" t="n">
        <v>849</v>
      </c>
      <c r="F2856" s="10" t="n">
        <v>1382</v>
      </c>
      <c r="G2856" s="10" t="n">
        <v>140</v>
      </c>
      <c r="H2856" s="10" t="n">
        <v>17</v>
      </c>
      <c r="I2856" s="10" t="n">
        <v>563</v>
      </c>
      <c r="J2856" s="10" t="n">
        <v>63723</v>
      </c>
      <c r="K2856" s="11" t="n">
        <v>17963</v>
      </c>
      <c r="L2856" s="12" t="n">
        <f aca="false">IF(COUNT(F2856,G2856)=2,F2856+G2856,"")</f>
        <v>1522</v>
      </c>
      <c r="M2856" s="12" t="n">
        <f aca="false">IF(COUNT(E2856,H2856)=2,E2856+H2856,"")</f>
        <v>866</v>
      </c>
    </row>
    <row r="2857" customFormat="false" ht="15" hidden="false" customHeight="false" outlineLevel="0" collapsed="false">
      <c r="A2857" s="7" t="s">
        <v>4307</v>
      </c>
      <c r="B2857" s="7" t="s">
        <v>4720</v>
      </c>
      <c r="C2857" s="8" t="s">
        <v>4721</v>
      </c>
      <c r="D2857" s="9" t="str">
        <f aca="false">A2857&amp;"|"&amp;B2857</f>
        <v>Texas|Zapata County</v>
      </c>
      <c r="E2857" s="10" t="n">
        <v>569</v>
      </c>
      <c r="F2857" s="10" t="n">
        <v>1149</v>
      </c>
      <c r="G2857" s="10" t="n">
        <v>140</v>
      </c>
      <c r="H2857" s="10" t="n">
        <v>17</v>
      </c>
      <c r="I2857" s="10" t="n">
        <v>546</v>
      </c>
      <c r="J2857" s="10" t="n">
        <v>36527</v>
      </c>
      <c r="K2857" s="11" t="n">
        <v>13855</v>
      </c>
      <c r="L2857" s="12" t="n">
        <f aca="false">IF(COUNT(F2857,G2857)=2,F2857+G2857,"")</f>
        <v>1289</v>
      </c>
      <c r="M2857" s="12" t="n">
        <f aca="false">IF(COUNT(E2857,H2857)=2,E2857+H2857,"")</f>
        <v>586</v>
      </c>
    </row>
    <row r="2858" customFormat="false" ht="15" hidden="false" customHeight="false" outlineLevel="0" collapsed="false">
      <c r="A2858" s="7" t="s">
        <v>4307</v>
      </c>
      <c r="B2858" s="7" t="s">
        <v>4722</v>
      </c>
      <c r="C2858" s="8" t="s">
        <v>4723</v>
      </c>
      <c r="D2858" s="9" t="str">
        <f aca="false">A2858&amp;"|"&amp;B2858</f>
        <v>Texas|Zavala County</v>
      </c>
      <c r="E2858" s="10" t="n">
        <v>544</v>
      </c>
      <c r="F2858" s="10" t="n">
        <v>1083</v>
      </c>
      <c r="G2858" s="10" t="n">
        <v>140</v>
      </c>
      <c r="H2858" s="10" t="n">
        <v>17</v>
      </c>
      <c r="I2858" s="10" t="n">
        <v>563</v>
      </c>
      <c r="J2858" s="10" t="n">
        <v>41887</v>
      </c>
      <c r="K2858" s="11" t="n">
        <v>9532</v>
      </c>
      <c r="L2858" s="12" t="n">
        <f aca="false">IF(COUNT(F2858,G2858)=2,F2858+G2858,"")</f>
        <v>1223</v>
      </c>
      <c r="M2858" s="12" t="n">
        <f aca="false">IF(COUNT(E2858,H2858)=2,E2858+H2858,"")</f>
        <v>561</v>
      </c>
    </row>
    <row r="2859" customFormat="false" ht="15" hidden="false" customHeight="false" outlineLevel="0" collapsed="false">
      <c r="A2859" s="7" t="s">
        <v>4724</v>
      </c>
      <c r="B2859" s="7" t="s">
        <v>3573</v>
      </c>
      <c r="C2859" s="8" t="s">
        <v>4725</v>
      </c>
      <c r="D2859" s="9" t="str">
        <f aca="false">A2859&amp;"|"&amp;B2859</f>
        <v>Utah|Beaver County</v>
      </c>
      <c r="E2859" s="10" t="n">
        <v>1034</v>
      </c>
      <c r="F2859" s="10" t="n">
        <v>1317</v>
      </c>
      <c r="G2859" s="10" t="n">
        <v>58</v>
      </c>
      <c r="H2859" s="10" t="n">
        <v>12</v>
      </c>
      <c r="I2859" s="10" t="n">
        <v>991</v>
      </c>
      <c r="J2859" s="10" t="n">
        <v>85603</v>
      </c>
      <c r="K2859" s="11" t="n">
        <v>7172</v>
      </c>
      <c r="L2859" s="12" t="n">
        <f aca="false">IF(COUNT(F2859,G2859)=2,F2859+G2859,"")</f>
        <v>1375</v>
      </c>
      <c r="M2859" s="12" t="n">
        <f aca="false">IF(COUNT(E2859,H2859)=2,E2859+H2859,"")</f>
        <v>1046</v>
      </c>
    </row>
    <row r="2860" customFormat="false" ht="15" hidden="false" customHeight="false" outlineLevel="0" collapsed="false">
      <c r="A2860" s="7" t="s">
        <v>4724</v>
      </c>
      <c r="B2860" s="7" t="s">
        <v>4726</v>
      </c>
      <c r="C2860" s="8" t="s">
        <v>4727</v>
      </c>
      <c r="D2860" s="9" t="str">
        <f aca="false">A2860&amp;"|"&amp;B2860</f>
        <v>Utah|Box Elder County</v>
      </c>
      <c r="E2860" s="10" t="n">
        <v>1028</v>
      </c>
      <c r="F2860" s="10" t="n">
        <v>1610</v>
      </c>
      <c r="G2860" s="10" t="n">
        <v>57</v>
      </c>
      <c r="H2860" s="10" t="n">
        <v>12</v>
      </c>
      <c r="I2860" s="10" t="n">
        <v>981</v>
      </c>
      <c r="J2860" s="10" t="n">
        <v>77865</v>
      </c>
      <c r="K2860" s="11" t="n">
        <v>59725</v>
      </c>
      <c r="L2860" s="12" t="n">
        <f aca="false">IF(COUNT(F2860,G2860)=2,F2860+G2860,"")</f>
        <v>1667</v>
      </c>
      <c r="M2860" s="12" t="n">
        <f aca="false">IF(COUNT(E2860,H2860)=2,E2860+H2860,"")</f>
        <v>1040</v>
      </c>
    </row>
    <row r="2861" customFormat="false" ht="15" hidden="false" customHeight="false" outlineLevel="0" collapsed="false">
      <c r="A2861" s="7" t="s">
        <v>4724</v>
      </c>
      <c r="B2861" s="7" t="s">
        <v>4728</v>
      </c>
      <c r="C2861" s="8" t="s">
        <v>4729</v>
      </c>
      <c r="D2861" s="9" t="str">
        <f aca="false">A2861&amp;"|"&amp;B2861</f>
        <v>Utah|Cache County</v>
      </c>
      <c r="E2861" s="10" t="n">
        <v>1137</v>
      </c>
      <c r="F2861" s="10" t="n">
        <v>1700</v>
      </c>
      <c r="G2861" s="10" t="n">
        <v>63</v>
      </c>
      <c r="H2861" s="10" t="n">
        <v>12</v>
      </c>
      <c r="I2861" s="10" t="n">
        <v>981</v>
      </c>
      <c r="J2861" s="10" t="n">
        <v>78292</v>
      </c>
      <c r="K2861" s="11" t="n">
        <v>137031</v>
      </c>
      <c r="L2861" s="12" t="n">
        <f aca="false">IF(COUNT(F2861,G2861)=2,F2861+G2861,"")</f>
        <v>1763</v>
      </c>
      <c r="M2861" s="12" t="n">
        <f aca="false">IF(COUNT(E2861,H2861)=2,E2861+H2861,"")</f>
        <v>1149</v>
      </c>
    </row>
    <row r="2862" customFormat="false" ht="15" hidden="false" customHeight="false" outlineLevel="0" collapsed="false">
      <c r="A2862" s="7" t="s">
        <v>4724</v>
      </c>
      <c r="B2862" s="7" t="s">
        <v>2739</v>
      </c>
      <c r="C2862" s="8" t="s">
        <v>4730</v>
      </c>
      <c r="D2862" s="9" t="str">
        <f aca="false">A2862&amp;"|"&amp;B2862</f>
        <v>Utah|Carbon County</v>
      </c>
      <c r="E2862" s="10" t="n">
        <v>828</v>
      </c>
      <c r="F2862" s="10" t="n">
        <v>1226</v>
      </c>
      <c r="G2862" s="10" t="n">
        <v>55</v>
      </c>
      <c r="H2862" s="10" t="n">
        <v>12</v>
      </c>
      <c r="I2862" s="10" t="n">
        <v>981</v>
      </c>
      <c r="J2862" s="10" t="n">
        <v>53673</v>
      </c>
      <c r="K2862" s="11" t="n">
        <v>20446</v>
      </c>
      <c r="L2862" s="12" t="n">
        <f aca="false">IF(COUNT(F2862,G2862)=2,F2862+G2862,"")</f>
        <v>1281</v>
      </c>
      <c r="M2862" s="12" t="n">
        <f aca="false">IF(COUNT(E2862,H2862)=2,E2862+H2862,"")</f>
        <v>840</v>
      </c>
    </row>
    <row r="2863" customFormat="false" ht="15" hidden="false" customHeight="false" outlineLevel="0" collapsed="false">
      <c r="A2863" s="7" t="s">
        <v>4724</v>
      </c>
      <c r="B2863" s="7" t="s">
        <v>4731</v>
      </c>
      <c r="C2863" s="8" t="s">
        <v>4732</v>
      </c>
      <c r="D2863" s="9" t="str">
        <f aca="false">A2863&amp;"|"&amp;B2863</f>
        <v>Utah|Daggett County</v>
      </c>
      <c r="E2863" s="10" t="n">
        <v>775</v>
      </c>
      <c r="F2863" s="10" t="n">
        <v>1245</v>
      </c>
      <c r="G2863" s="10" t="n">
        <v>55</v>
      </c>
      <c r="H2863" s="10" t="n">
        <v>12</v>
      </c>
      <c r="I2863" s="10" t="n">
        <v>991</v>
      </c>
      <c r="J2863" s="10" t="n">
        <v>58750</v>
      </c>
      <c r="K2863" s="11" t="n">
        <v>747</v>
      </c>
      <c r="L2863" s="12" t="n">
        <f aca="false">IF(COUNT(F2863,G2863)=2,F2863+G2863,"")</f>
        <v>1300</v>
      </c>
      <c r="M2863" s="12" t="n">
        <f aca="false">IF(COUNT(E2863,H2863)=2,E2863+H2863,"")</f>
        <v>787</v>
      </c>
    </row>
    <row r="2864" customFormat="false" ht="15" hidden="false" customHeight="false" outlineLevel="0" collapsed="false">
      <c r="A2864" s="7" t="s">
        <v>4724</v>
      </c>
      <c r="B2864" s="7" t="s">
        <v>1479</v>
      </c>
      <c r="C2864" s="8" t="s">
        <v>4733</v>
      </c>
      <c r="D2864" s="9" t="str">
        <f aca="false">A2864&amp;"|"&amp;B2864</f>
        <v>Utah|Davis County</v>
      </c>
      <c r="E2864" s="10" t="n">
        <v>1516</v>
      </c>
      <c r="F2864" s="10" t="n">
        <v>1968</v>
      </c>
      <c r="G2864" s="10" t="n">
        <v>85</v>
      </c>
      <c r="H2864" s="10" t="n">
        <v>12</v>
      </c>
      <c r="I2864" s="10" t="n">
        <v>981</v>
      </c>
      <c r="J2864" s="10" t="n">
        <v>108058</v>
      </c>
      <c r="K2864" s="11" t="n">
        <v>366742</v>
      </c>
      <c r="L2864" s="12" t="n">
        <f aca="false">IF(COUNT(F2864,G2864)=2,F2864+G2864,"")</f>
        <v>2053</v>
      </c>
      <c r="M2864" s="12" t="n">
        <f aca="false">IF(COUNT(E2864,H2864)=2,E2864+H2864,"")</f>
        <v>1528</v>
      </c>
    </row>
    <row r="2865" customFormat="false" ht="15" hidden="false" customHeight="false" outlineLevel="0" collapsed="false">
      <c r="A2865" s="7" t="s">
        <v>4724</v>
      </c>
      <c r="B2865" s="7" t="s">
        <v>4734</v>
      </c>
      <c r="C2865" s="8" t="s">
        <v>4735</v>
      </c>
      <c r="D2865" s="9" t="str">
        <f aca="false">A2865&amp;"|"&amp;B2865</f>
        <v>Utah|Duchesne County</v>
      </c>
      <c r="E2865" s="10" t="n">
        <v>934</v>
      </c>
      <c r="F2865" s="10" t="n">
        <v>1552</v>
      </c>
      <c r="G2865" s="10" t="n">
        <v>55</v>
      </c>
      <c r="H2865" s="10" t="n">
        <v>12</v>
      </c>
      <c r="I2865" s="10" t="n">
        <v>991</v>
      </c>
      <c r="J2865" s="10" t="n">
        <v>74738</v>
      </c>
      <c r="K2865" s="11" t="n">
        <v>19932</v>
      </c>
      <c r="L2865" s="12" t="n">
        <f aca="false">IF(COUNT(F2865,G2865)=2,F2865+G2865,"")</f>
        <v>1607</v>
      </c>
      <c r="M2865" s="12" t="n">
        <f aca="false">IF(COUNT(E2865,H2865)=2,E2865+H2865,"")</f>
        <v>946</v>
      </c>
    </row>
    <row r="2866" customFormat="false" ht="15" hidden="false" customHeight="false" outlineLevel="0" collapsed="false">
      <c r="A2866" s="7" t="s">
        <v>4724</v>
      </c>
      <c r="B2866" s="7" t="s">
        <v>4736</v>
      </c>
      <c r="C2866" s="8" t="s">
        <v>4737</v>
      </c>
      <c r="D2866" s="9" t="str">
        <f aca="false">A2866&amp;"|"&amp;B2866</f>
        <v>Utah|Emery County</v>
      </c>
      <c r="E2866" s="10" t="n">
        <v>696</v>
      </c>
      <c r="F2866" s="10" t="n">
        <v>1178</v>
      </c>
      <c r="G2866" s="10" t="n">
        <v>55</v>
      </c>
      <c r="H2866" s="10" t="n">
        <v>12</v>
      </c>
      <c r="I2866" s="10" t="n">
        <v>991</v>
      </c>
      <c r="J2866" s="10" t="n">
        <v>69956</v>
      </c>
      <c r="K2866" s="11" t="n">
        <v>9968</v>
      </c>
      <c r="L2866" s="12" t="n">
        <f aca="false">IF(COUNT(F2866,G2866)=2,F2866+G2866,"")</f>
        <v>1233</v>
      </c>
      <c r="M2866" s="12" t="n">
        <f aca="false">IF(COUNT(E2866,H2866)=2,E2866+H2866,"")</f>
        <v>708</v>
      </c>
    </row>
    <row r="2867" customFormat="false" ht="15" hidden="false" customHeight="false" outlineLevel="0" collapsed="false">
      <c r="A2867" s="7" t="s">
        <v>4724</v>
      </c>
      <c r="B2867" s="7" t="s">
        <v>576</v>
      </c>
      <c r="C2867" s="8" t="s">
        <v>4738</v>
      </c>
      <c r="D2867" s="9" t="str">
        <f aca="false">A2867&amp;"|"&amp;B2867</f>
        <v>Utah|Garfield County</v>
      </c>
      <c r="E2867" s="10" t="n">
        <v>781</v>
      </c>
      <c r="F2867" s="10" t="n">
        <v>1453</v>
      </c>
      <c r="G2867" s="10" t="n">
        <v>55</v>
      </c>
      <c r="H2867" s="10" t="n">
        <v>12</v>
      </c>
      <c r="I2867" s="10" t="n">
        <v>991</v>
      </c>
      <c r="J2867" s="10" t="n">
        <v>61688</v>
      </c>
      <c r="K2867" s="11" t="n">
        <v>5170</v>
      </c>
      <c r="L2867" s="12" t="n">
        <f aca="false">IF(COUNT(F2867,G2867)=2,F2867+G2867,"")</f>
        <v>1508</v>
      </c>
      <c r="M2867" s="12" t="n">
        <f aca="false">IF(COUNT(E2867,H2867)=2,E2867+H2867,"")</f>
        <v>793</v>
      </c>
    </row>
    <row r="2868" customFormat="false" ht="15" hidden="false" customHeight="false" outlineLevel="0" collapsed="false">
      <c r="A2868" s="7" t="s">
        <v>4724</v>
      </c>
      <c r="B2868" s="7" t="s">
        <v>580</v>
      </c>
      <c r="C2868" s="8" t="s">
        <v>4739</v>
      </c>
      <c r="D2868" s="9" t="str">
        <f aca="false">A2868&amp;"|"&amp;B2868</f>
        <v>Utah|Grand County</v>
      </c>
      <c r="E2868" s="10" t="n">
        <v>1021</v>
      </c>
      <c r="F2868" s="10" t="n">
        <v>1588</v>
      </c>
      <c r="G2868" s="10" t="n">
        <v>57</v>
      </c>
      <c r="H2868" s="10" t="n">
        <v>12</v>
      </c>
      <c r="I2868" s="10" t="n">
        <v>991</v>
      </c>
      <c r="J2868" s="10" t="n">
        <v>62521</v>
      </c>
      <c r="K2868" s="11" t="n">
        <v>9697</v>
      </c>
      <c r="L2868" s="12" t="n">
        <f aca="false">IF(COUNT(F2868,G2868)=2,F2868+G2868,"")</f>
        <v>1645</v>
      </c>
      <c r="M2868" s="12" t="n">
        <f aca="false">IF(COUNT(E2868,H2868)=2,E2868+H2868,"")</f>
        <v>1033</v>
      </c>
    </row>
    <row r="2869" customFormat="false" ht="15" hidden="false" customHeight="false" outlineLevel="0" collapsed="false">
      <c r="A2869" s="7" t="s">
        <v>4724</v>
      </c>
      <c r="B2869" s="7" t="s">
        <v>2222</v>
      </c>
      <c r="C2869" s="8" t="s">
        <v>4740</v>
      </c>
      <c r="D2869" s="9" t="str">
        <f aca="false">A2869&amp;"|"&amp;B2869</f>
        <v>Utah|Iron County</v>
      </c>
      <c r="E2869" s="10" t="n">
        <v>1008</v>
      </c>
      <c r="F2869" s="10" t="n">
        <v>1544</v>
      </c>
      <c r="G2869" s="10" t="n">
        <v>56</v>
      </c>
      <c r="H2869" s="10" t="n">
        <v>12</v>
      </c>
      <c r="I2869" s="10" t="n">
        <v>981</v>
      </c>
      <c r="J2869" s="10" t="n">
        <v>65527</v>
      </c>
      <c r="K2869" s="11" t="n">
        <v>60201</v>
      </c>
      <c r="L2869" s="12" t="n">
        <f aca="false">IF(COUNT(F2869,G2869)=2,F2869+G2869,"")</f>
        <v>1600</v>
      </c>
      <c r="M2869" s="12" t="n">
        <f aca="false">IF(COUNT(E2869,H2869)=2,E2869+H2869,"")</f>
        <v>1020</v>
      </c>
    </row>
    <row r="2870" customFormat="false" ht="15" hidden="false" customHeight="false" outlineLevel="0" collapsed="false">
      <c r="A2870" s="7" t="s">
        <v>4724</v>
      </c>
      <c r="B2870" s="7" t="s">
        <v>4741</v>
      </c>
      <c r="C2870" s="8" t="s">
        <v>4742</v>
      </c>
      <c r="D2870" s="9" t="str">
        <f aca="false">A2870&amp;"|"&amp;B2870</f>
        <v>Utah|Juab County</v>
      </c>
      <c r="E2870" s="10" t="n">
        <v>917</v>
      </c>
      <c r="F2870" s="10" t="n">
        <v>1628</v>
      </c>
      <c r="G2870" s="10" t="n">
        <v>55</v>
      </c>
      <c r="H2870" s="10" t="n">
        <v>12</v>
      </c>
      <c r="I2870" s="10" t="n">
        <v>981</v>
      </c>
      <c r="J2870" s="10" t="n">
        <v>89803</v>
      </c>
      <c r="K2870" s="11" t="n">
        <v>12273</v>
      </c>
      <c r="L2870" s="12" t="n">
        <f aca="false">IF(COUNT(F2870,G2870)=2,F2870+G2870,"")</f>
        <v>1683</v>
      </c>
      <c r="M2870" s="12" t="n">
        <f aca="false">IF(COUNT(E2870,H2870)=2,E2870+H2870,"")</f>
        <v>929</v>
      </c>
    </row>
    <row r="2871" customFormat="false" ht="15" hidden="false" customHeight="false" outlineLevel="0" collapsed="false">
      <c r="A2871" s="7" t="s">
        <v>4724</v>
      </c>
      <c r="B2871" s="7" t="s">
        <v>1218</v>
      </c>
      <c r="C2871" s="8" t="s">
        <v>4743</v>
      </c>
      <c r="D2871" s="9" t="str">
        <f aca="false">A2871&amp;"|"&amp;B2871</f>
        <v>Utah|Kane County</v>
      </c>
      <c r="E2871" s="10" t="n">
        <v>1120</v>
      </c>
      <c r="F2871" s="10" t="n">
        <v>1583</v>
      </c>
      <c r="G2871" s="10" t="n">
        <v>63</v>
      </c>
      <c r="H2871" s="10" t="n">
        <v>12</v>
      </c>
      <c r="I2871" s="10" t="n">
        <v>991</v>
      </c>
      <c r="J2871" s="10" t="n">
        <v>75000</v>
      </c>
      <c r="K2871" s="11" t="n">
        <v>7996</v>
      </c>
      <c r="L2871" s="12" t="n">
        <f aca="false">IF(COUNT(F2871,G2871)=2,F2871+G2871,"")</f>
        <v>1646</v>
      </c>
      <c r="M2871" s="12" t="n">
        <f aca="false">IF(COUNT(E2871,H2871)=2,E2871+H2871,"")</f>
        <v>1132</v>
      </c>
    </row>
    <row r="2872" customFormat="false" ht="15" hidden="false" customHeight="false" outlineLevel="0" collapsed="false">
      <c r="A2872" s="7" t="s">
        <v>4724</v>
      </c>
      <c r="B2872" s="7" t="s">
        <v>4744</v>
      </c>
      <c r="C2872" s="8" t="s">
        <v>4745</v>
      </c>
      <c r="D2872" s="9" t="str">
        <f aca="false">A2872&amp;"|"&amp;B2872</f>
        <v>Utah|Millard County</v>
      </c>
      <c r="E2872" s="10" t="n">
        <v>897</v>
      </c>
      <c r="F2872" s="10" t="n">
        <v>1365</v>
      </c>
      <c r="G2872" s="10" t="n">
        <v>55</v>
      </c>
      <c r="H2872" s="10" t="n">
        <v>12</v>
      </c>
      <c r="I2872" s="10" t="n">
        <v>991</v>
      </c>
      <c r="J2872" s="10" t="n">
        <v>70877</v>
      </c>
      <c r="K2872" s="11" t="n">
        <v>13179</v>
      </c>
      <c r="L2872" s="12" t="n">
        <f aca="false">IF(COUNT(F2872,G2872)=2,F2872+G2872,"")</f>
        <v>1420</v>
      </c>
      <c r="M2872" s="12" t="n">
        <f aca="false">IF(COUNT(E2872,H2872)=2,E2872+H2872,"")</f>
        <v>909</v>
      </c>
    </row>
    <row r="2873" customFormat="false" ht="15" hidden="false" customHeight="false" outlineLevel="0" collapsed="false">
      <c r="A2873" s="7" t="s">
        <v>4724</v>
      </c>
      <c r="B2873" s="7" t="s">
        <v>157</v>
      </c>
      <c r="C2873" s="8" t="s">
        <v>4746</v>
      </c>
      <c r="D2873" s="9" t="str">
        <f aca="false">A2873&amp;"|"&amp;B2873</f>
        <v>Utah|Morgan County</v>
      </c>
      <c r="E2873" s="10" t="n">
        <v>1493</v>
      </c>
      <c r="F2873" s="10" t="n">
        <v>2306</v>
      </c>
      <c r="G2873" s="10" t="n">
        <v>83</v>
      </c>
      <c r="H2873" s="10" t="n">
        <v>12</v>
      </c>
      <c r="I2873" s="10" t="n">
        <v>981</v>
      </c>
      <c r="J2873" s="10" t="n">
        <v>126092</v>
      </c>
      <c r="K2873" s="11" t="n">
        <v>12585</v>
      </c>
      <c r="L2873" s="12" t="n">
        <f aca="false">IF(COUNT(F2873,G2873)=2,F2873+G2873,"")</f>
        <v>2389</v>
      </c>
      <c r="M2873" s="12" t="n">
        <f aca="false">IF(COUNT(E2873,H2873)=2,E2873+H2873,"")</f>
        <v>1505</v>
      </c>
    </row>
    <row r="2874" customFormat="false" ht="15" hidden="false" customHeight="false" outlineLevel="0" collapsed="false">
      <c r="A2874" s="7" t="s">
        <v>4724</v>
      </c>
      <c r="B2874" s="7" t="s">
        <v>4747</v>
      </c>
      <c r="C2874" s="8" t="s">
        <v>4748</v>
      </c>
      <c r="D2874" s="9" t="str">
        <f aca="false">A2874&amp;"|"&amp;B2874</f>
        <v>Utah|Piute County</v>
      </c>
      <c r="E2874" s="10" t="n">
        <v>792</v>
      </c>
      <c r="F2874" s="10" t="n">
        <v>1200</v>
      </c>
      <c r="G2874" s="10" t="n">
        <v>55</v>
      </c>
      <c r="H2874" s="10" t="n">
        <v>12</v>
      </c>
      <c r="I2874" s="10" t="n">
        <v>991</v>
      </c>
      <c r="J2874" s="10" t="n">
        <v>44650</v>
      </c>
      <c r="K2874" s="11" t="n">
        <v>1705</v>
      </c>
      <c r="L2874" s="12" t="n">
        <f aca="false">IF(COUNT(F2874,G2874)=2,F2874+G2874,"")</f>
        <v>1255</v>
      </c>
      <c r="M2874" s="12" t="n">
        <f aca="false">IF(COUNT(E2874,H2874)=2,E2874+H2874,"")</f>
        <v>804</v>
      </c>
    </row>
    <row r="2875" customFormat="false" ht="15" hidden="false" customHeight="false" outlineLevel="0" collapsed="false">
      <c r="A2875" s="7" t="s">
        <v>4724</v>
      </c>
      <c r="B2875" s="7" t="s">
        <v>4749</v>
      </c>
      <c r="C2875" s="8" t="s">
        <v>4750</v>
      </c>
      <c r="D2875" s="9" t="str">
        <f aca="false">A2875&amp;"|"&amp;B2875</f>
        <v>Utah|Rich County</v>
      </c>
      <c r="E2875" s="10" t="n">
        <v>743</v>
      </c>
      <c r="F2875" s="10" t="n">
        <v>1390</v>
      </c>
      <c r="G2875" s="10" t="n">
        <v>55</v>
      </c>
      <c r="H2875" s="10" t="n">
        <v>12</v>
      </c>
      <c r="I2875" s="10" t="n">
        <v>991</v>
      </c>
      <c r="J2875" s="10" t="n">
        <v>76875</v>
      </c>
      <c r="K2875" s="11" t="n">
        <v>2588</v>
      </c>
      <c r="L2875" s="12" t="n">
        <f aca="false">IF(COUNT(F2875,G2875)=2,F2875+G2875,"")</f>
        <v>1445</v>
      </c>
      <c r="M2875" s="12" t="n">
        <f aca="false">IF(COUNT(E2875,H2875)=2,E2875+H2875,"")</f>
        <v>755</v>
      </c>
    </row>
    <row r="2876" customFormat="false" ht="15" hidden="false" customHeight="false" outlineLevel="0" collapsed="false">
      <c r="A2876" s="7" t="s">
        <v>4724</v>
      </c>
      <c r="B2876" s="7" t="s">
        <v>4751</v>
      </c>
      <c r="C2876" s="8" t="s">
        <v>4752</v>
      </c>
      <c r="D2876" s="9" t="str">
        <f aca="false">A2876&amp;"|"&amp;B2876</f>
        <v>Utah|Salt Lake County</v>
      </c>
      <c r="E2876" s="10" t="n">
        <v>1493</v>
      </c>
      <c r="F2876" s="10" t="n">
        <v>2045</v>
      </c>
      <c r="G2876" s="10" t="n">
        <v>83</v>
      </c>
      <c r="H2876" s="10" t="n">
        <v>12</v>
      </c>
      <c r="I2876" s="10" t="n">
        <v>981</v>
      </c>
      <c r="J2876" s="10" t="n">
        <v>94658</v>
      </c>
      <c r="K2876" s="11" t="n">
        <v>1184689</v>
      </c>
      <c r="L2876" s="12" t="n">
        <f aca="false">IF(COUNT(F2876,G2876)=2,F2876+G2876,"")</f>
        <v>2128</v>
      </c>
      <c r="M2876" s="12" t="n">
        <f aca="false">IF(COUNT(E2876,H2876)=2,E2876+H2876,"")</f>
        <v>1505</v>
      </c>
    </row>
    <row r="2877" customFormat="false" ht="15" hidden="false" customHeight="false" outlineLevel="0" collapsed="false">
      <c r="A2877" s="7" t="s">
        <v>4724</v>
      </c>
      <c r="B2877" s="7" t="s">
        <v>635</v>
      </c>
      <c r="C2877" s="8" t="s">
        <v>4753</v>
      </c>
      <c r="D2877" s="9" t="str">
        <f aca="false">A2877&amp;"|"&amp;B2877</f>
        <v>Utah|San Juan County</v>
      </c>
      <c r="E2877" s="10" t="n">
        <v>805</v>
      </c>
      <c r="F2877" s="10" t="n">
        <v>1456</v>
      </c>
      <c r="G2877" s="10" t="n">
        <v>55</v>
      </c>
      <c r="H2877" s="10" t="n">
        <v>12</v>
      </c>
      <c r="I2877" s="10" t="n">
        <v>991</v>
      </c>
      <c r="J2877" s="10" t="n">
        <v>54890</v>
      </c>
      <c r="K2877" s="11" t="n">
        <v>14466</v>
      </c>
      <c r="L2877" s="12" t="n">
        <f aca="false">IF(COUNT(F2877,G2877)=2,F2877+G2877,"")</f>
        <v>1511</v>
      </c>
      <c r="M2877" s="12" t="n">
        <f aca="false">IF(COUNT(E2877,H2877)=2,E2877+H2877,"")</f>
        <v>817</v>
      </c>
    </row>
    <row r="2878" customFormat="false" ht="15" hidden="false" customHeight="false" outlineLevel="0" collapsed="false">
      <c r="A2878" s="7" t="s">
        <v>4724</v>
      </c>
      <c r="B2878" s="7" t="s">
        <v>4754</v>
      </c>
      <c r="C2878" s="8" t="s">
        <v>4755</v>
      </c>
      <c r="D2878" s="9" t="str">
        <f aca="false">A2878&amp;"|"&amp;B2878</f>
        <v>Utah|Sanpete County</v>
      </c>
      <c r="E2878" s="10" t="n">
        <v>911</v>
      </c>
      <c r="F2878" s="10" t="n">
        <v>1428</v>
      </c>
      <c r="G2878" s="10" t="n">
        <v>55</v>
      </c>
      <c r="H2878" s="10" t="n">
        <v>12</v>
      </c>
      <c r="I2878" s="10" t="n">
        <v>991</v>
      </c>
      <c r="J2878" s="10" t="n">
        <v>67459</v>
      </c>
      <c r="K2878" s="11" t="n">
        <v>29209</v>
      </c>
      <c r="L2878" s="12" t="n">
        <f aca="false">IF(COUNT(F2878,G2878)=2,F2878+G2878,"")</f>
        <v>1483</v>
      </c>
      <c r="M2878" s="12" t="n">
        <f aca="false">IF(COUNT(E2878,H2878)=2,E2878+H2878,"")</f>
        <v>923</v>
      </c>
    </row>
    <row r="2879" customFormat="false" ht="15" hidden="false" customHeight="false" outlineLevel="0" collapsed="false">
      <c r="A2879" s="7" t="s">
        <v>4724</v>
      </c>
      <c r="B2879" s="7" t="s">
        <v>395</v>
      </c>
      <c r="C2879" s="8" t="s">
        <v>4756</v>
      </c>
      <c r="D2879" s="9" t="str">
        <f aca="false">A2879&amp;"|"&amp;B2879</f>
        <v>Utah|Sevier County</v>
      </c>
      <c r="E2879" s="10" t="n">
        <v>878</v>
      </c>
      <c r="F2879" s="10" t="n">
        <v>1411</v>
      </c>
      <c r="G2879" s="10" t="n">
        <v>55</v>
      </c>
      <c r="H2879" s="10" t="n">
        <v>12</v>
      </c>
      <c r="I2879" s="10" t="n">
        <v>991</v>
      </c>
      <c r="J2879" s="10" t="n">
        <v>73765</v>
      </c>
      <c r="K2879" s="11" t="n">
        <v>21854</v>
      </c>
      <c r="L2879" s="12" t="n">
        <f aca="false">IF(COUNT(F2879,G2879)=2,F2879+G2879,"")</f>
        <v>1466</v>
      </c>
      <c r="M2879" s="12" t="n">
        <f aca="false">IF(COUNT(E2879,H2879)=2,E2879+H2879,"")</f>
        <v>890</v>
      </c>
    </row>
    <row r="2880" customFormat="false" ht="15" hidden="false" customHeight="false" outlineLevel="0" collapsed="false">
      <c r="A2880" s="7" t="s">
        <v>4724</v>
      </c>
      <c r="B2880" s="7" t="s">
        <v>641</v>
      </c>
      <c r="C2880" s="8" t="s">
        <v>4757</v>
      </c>
      <c r="D2880" s="9" t="str">
        <f aca="false">A2880&amp;"|"&amp;B2880</f>
        <v>Utah|Summit County</v>
      </c>
      <c r="E2880" s="10" t="n">
        <v>1969</v>
      </c>
      <c r="F2880" s="10" t="n">
        <v>2805</v>
      </c>
      <c r="G2880" s="10" t="n">
        <v>110</v>
      </c>
      <c r="H2880" s="10" t="n">
        <v>12</v>
      </c>
      <c r="I2880" s="10" t="n">
        <v>981</v>
      </c>
      <c r="J2880" s="10" t="n">
        <v>137058</v>
      </c>
      <c r="K2880" s="11" t="n">
        <v>42709</v>
      </c>
      <c r="L2880" s="12" t="n">
        <f aca="false">IF(COUNT(F2880,G2880)=2,F2880+G2880,"")</f>
        <v>2915</v>
      </c>
      <c r="M2880" s="12" t="n">
        <f aca="false">IF(COUNT(E2880,H2880)=2,E2880+H2880,"")</f>
        <v>1981</v>
      </c>
    </row>
    <row r="2881" customFormat="false" ht="15" hidden="false" customHeight="false" outlineLevel="0" collapsed="false">
      <c r="A2881" s="7" t="s">
        <v>4724</v>
      </c>
      <c r="B2881" s="7" t="s">
        <v>4758</v>
      </c>
      <c r="C2881" s="8" t="s">
        <v>4759</v>
      </c>
      <c r="D2881" s="9" t="str">
        <f aca="false">A2881&amp;"|"&amp;B2881</f>
        <v>Utah|Tooele County</v>
      </c>
      <c r="E2881" s="10" t="n">
        <v>1134</v>
      </c>
      <c r="F2881" s="10" t="n">
        <v>1819</v>
      </c>
      <c r="G2881" s="10" t="n">
        <v>63</v>
      </c>
      <c r="H2881" s="10" t="n">
        <v>12</v>
      </c>
      <c r="I2881" s="10" t="n">
        <v>981</v>
      </c>
      <c r="J2881" s="10" t="n">
        <v>101846</v>
      </c>
      <c r="K2881" s="11" t="n">
        <v>76648</v>
      </c>
      <c r="L2881" s="12" t="n">
        <f aca="false">IF(COUNT(F2881,G2881)=2,F2881+G2881,"")</f>
        <v>1882</v>
      </c>
      <c r="M2881" s="12" t="n">
        <f aca="false">IF(COUNT(E2881,H2881)=2,E2881+H2881,"")</f>
        <v>1146</v>
      </c>
    </row>
    <row r="2882" customFormat="false" ht="15" hidden="false" customHeight="false" outlineLevel="0" collapsed="false">
      <c r="A2882" s="7" t="s">
        <v>4724</v>
      </c>
      <c r="B2882" s="7" t="s">
        <v>4760</v>
      </c>
      <c r="C2882" s="8" t="s">
        <v>4761</v>
      </c>
      <c r="D2882" s="9" t="str">
        <f aca="false">A2882&amp;"|"&amp;B2882</f>
        <v>Utah|Uintah County</v>
      </c>
      <c r="E2882" s="10" t="n">
        <v>914</v>
      </c>
      <c r="F2882" s="10" t="n">
        <v>1501</v>
      </c>
      <c r="G2882" s="10" t="n">
        <v>55</v>
      </c>
      <c r="H2882" s="10" t="n">
        <v>12</v>
      </c>
      <c r="I2882" s="10" t="n">
        <v>981</v>
      </c>
      <c r="J2882" s="10" t="n">
        <v>69861</v>
      </c>
      <c r="K2882" s="11" t="n">
        <v>36458</v>
      </c>
      <c r="L2882" s="12" t="n">
        <f aca="false">IF(COUNT(F2882,G2882)=2,F2882+G2882,"")</f>
        <v>1556</v>
      </c>
      <c r="M2882" s="12" t="n">
        <f aca="false">IF(COUNT(E2882,H2882)=2,E2882+H2882,"")</f>
        <v>926</v>
      </c>
    </row>
    <row r="2883" customFormat="false" ht="15" hidden="false" customHeight="false" outlineLevel="0" collapsed="false">
      <c r="A2883" s="7" t="s">
        <v>4724</v>
      </c>
      <c r="B2883" s="7" t="s">
        <v>4762</v>
      </c>
      <c r="C2883" s="8" t="s">
        <v>4763</v>
      </c>
      <c r="D2883" s="9" t="str">
        <f aca="false">A2883&amp;"|"&amp;B2883</f>
        <v>Utah|Utah County</v>
      </c>
      <c r="E2883" s="10" t="n">
        <v>1441</v>
      </c>
      <c r="F2883" s="10" t="n">
        <v>2012</v>
      </c>
      <c r="G2883" s="10" t="n">
        <v>80</v>
      </c>
      <c r="H2883" s="10" t="n">
        <v>12</v>
      </c>
      <c r="I2883" s="10" t="n">
        <v>981</v>
      </c>
      <c r="J2883" s="10" t="n">
        <v>96877</v>
      </c>
      <c r="K2883" s="11" t="n">
        <v>683622</v>
      </c>
      <c r="L2883" s="12" t="n">
        <f aca="false">IF(COUNT(F2883,G2883)=2,F2883+G2883,"")</f>
        <v>2092</v>
      </c>
      <c r="M2883" s="12" t="n">
        <f aca="false">IF(COUNT(E2883,H2883)=2,E2883+H2883,"")</f>
        <v>1453</v>
      </c>
    </row>
    <row r="2884" customFormat="false" ht="15" hidden="false" customHeight="false" outlineLevel="0" collapsed="false">
      <c r="A2884" s="7" t="s">
        <v>4724</v>
      </c>
      <c r="B2884" s="7" t="s">
        <v>4764</v>
      </c>
      <c r="C2884" s="8" t="s">
        <v>4765</v>
      </c>
      <c r="D2884" s="9" t="str">
        <f aca="false">A2884&amp;"|"&amp;B2884</f>
        <v>Utah|Wasatch County</v>
      </c>
      <c r="E2884" s="10" t="n">
        <v>1905</v>
      </c>
      <c r="F2884" s="10" t="n">
        <v>2451</v>
      </c>
      <c r="G2884" s="10" t="n">
        <v>106</v>
      </c>
      <c r="H2884" s="10" t="n">
        <v>12</v>
      </c>
      <c r="I2884" s="10" t="n">
        <v>981</v>
      </c>
      <c r="J2884" s="10" t="n">
        <v>115146</v>
      </c>
      <c r="K2884" s="11" t="n">
        <v>35808</v>
      </c>
      <c r="L2884" s="12" t="n">
        <f aca="false">IF(COUNT(F2884,G2884)=2,F2884+G2884,"")</f>
        <v>2557</v>
      </c>
      <c r="M2884" s="12" t="n">
        <f aca="false">IF(COUNT(E2884,H2884)=2,E2884+H2884,"")</f>
        <v>1917</v>
      </c>
    </row>
    <row r="2885" customFormat="false" ht="15" hidden="false" customHeight="false" outlineLevel="0" collapsed="false">
      <c r="A2885" s="7" t="s">
        <v>4724</v>
      </c>
      <c r="B2885" s="7" t="s">
        <v>183</v>
      </c>
      <c r="C2885" s="8" t="s">
        <v>4766</v>
      </c>
      <c r="D2885" s="9" t="str">
        <f aca="false">A2885&amp;"|"&amp;B2885</f>
        <v>Utah|Washington County</v>
      </c>
      <c r="E2885" s="10" t="n">
        <v>1464</v>
      </c>
      <c r="F2885" s="10" t="n">
        <v>1827</v>
      </c>
      <c r="G2885" s="10" t="n">
        <v>82</v>
      </c>
      <c r="H2885" s="10" t="n">
        <v>12</v>
      </c>
      <c r="I2885" s="10" t="n">
        <v>981</v>
      </c>
      <c r="J2885" s="10" t="n">
        <v>76411</v>
      </c>
      <c r="K2885" s="11" t="n">
        <v>189827</v>
      </c>
      <c r="L2885" s="12" t="n">
        <f aca="false">IF(COUNT(F2885,G2885)=2,F2885+G2885,"")</f>
        <v>1909</v>
      </c>
      <c r="M2885" s="12" t="n">
        <f aca="false">IF(COUNT(E2885,H2885)=2,E2885+H2885,"")</f>
        <v>1476</v>
      </c>
    </row>
    <row r="2886" customFormat="false" ht="15" hidden="false" customHeight="false" outlineLevel="0" collapsed="false">
      <c r="A2886" s="7" t="s">
        <v>4724</v>
      </c>
      <c r="B2886" s="7" t="s">
        <v>1046</v>
      </c>
      <c r="C2886" s="8" t="s">
        <v>4767</v>
      </c>
      <c r="D2886" s="9" t="str">
        <f aca="false">A2886&amp;"|"&amp;B2886</f>
        <v>Utah|Wayne County</v>
      </c>
      <c r="E2886" s="10" t="n">
        <v>1018</v>
      </c>
      <c r="F2886" s="10" t="n">
        <v>1395</v>
      </c>
      <c r="G2886" s="10" t="n">
        <v>57</v>
      </c>
      <c r="H2886" s="10" t="n">
        <v>12</v>
      </c>
      <c r="I2886" s="10" t="n">
        <v>991</v>
      </c>
      <c r="J2886" s="10" t="n">
        <v>70074</v>
      </c>
      <c r="K2886" s="11" t="n">
        <v>2557</v>
      </c>
      <c r="L2886" s="12" t="n">
        <f aca="false">IF(COUNT(F2886,G2886)=2,F2886+G2886,"")</f>
        <v>1452</v>
      </c>
      <c r="M2886" s="12" t="n">
        <f aca="false">IF(COUNT(E2886,H2886)=2,E2886+H2886,"")</f>
        <v>1030</v>
      </c>
    </row>
    <row r="2887" customFormat="false" ht="15" hidden="false" customHeight="false" outlineLevel="0" collapsed="false">
      <c r="A2887" s="7" t="s">
        <v>4724</v>
      </c>
      <c r="B2887" s="7" t="s">
        <v>4768</v>
      </c>
      <c r="C2887" s="8" t="s">
        <v>4769</v>
      </c>
      <c r="D2887" s="9" t="str">
        <f aca="false">A2887&amp;"|"&amp;B2887</f>
        <v>Utah|Weber County</v>
      </c>
      <c r="E2887" s="10" t="n">
        <v>1269</v>
      </c>
      <c r="F2887" s="10" t="n">
        <v>1758</v>
      </c>
      <c r="G2887" s="10" t="n">
        <v>71</v>
      </c>
      <c r="H2887" s="10" t="n">
        <v>12</v>
      </c>
      <c r="I2887" s="10" t="n">
        <v>981</v>
      </c>
      <c r="J2887" s="10" t="n">
        <v>87083</v>
      </c>
      <c r="K2887" s="11" t="n">
        <v>266183</v>
      </c>
      <c r="L2887" s="12" t="n">
        <f aca="false">IF(COUNT(F2887,G2887)=2,F2887+G2887,"")</f>
        <v>1829</v>
      </c>
      <c r="M2887" s="12" t="n">
        <f aca="false">IF(COUNT(E2887,H2887)=2,E2887+H2887,"")</f>
        <v>1281</v>
      </c>
    </row>
    <row r="2888" customFormat="false" ht="15" hidden="false" customHeight="false" outlineLevel="0" collapsed="false">
      <c r="A2888" s="7" t="s">
        <v>4770</v>
      </c>
      <c r="B2888" s="7" t="s">
        <v>4771</v>
      </c>
      <c r="C2888" s="8" t="s">
        <v>4772</v>
      </c>
      <c r="D2888" s="9" t="str">
        <f aca="false">A2888&amp;"|"&amp;B2888</f>
        <v>Vermont|Addison County</v>
      </c>
      <c r="E2888" s="10" t="n">
        <v>1201</v>
      </c>
      <c r="F2888" s="10" t="n">
        <v>1975</v>
      </c>
      <c r="G2888" s="10" t="n">
        <v>92</v>
      </c>
      <c r="H2888" s="10" t="n">
        <v>13</v>
      </c>
      <c r="I2888" s="10" t="n">
        <v>1526</v>
      </c>
      <c r="J2888" s="10" t="n">
        <v>88478</v>
      </c>
      <c r="K2888" s="11" t="n">
        <v>37497</v>
      </c>
      <c r="L2888" s="12" t="n">
        <f aca="false">IF(COUNT(F2888,G2888)=2,F2888+G2888,"")</f>
        <v>2067</v>
      </c>
      <c r="M2888" s="12" t="n">
        <f aca="false">IF(COUNT(E2888,H2888)=2,E2888+H2888,"")</f>
        <v>1214</v>
      </c>
    </row>
    <row r="2889" customFormat="false" ht="15" hidden="false" customHeight="false" outlineLevel="0" collapsed="false">
      <c r="A2889" s="7" t="s">
        <v>4770</v>
      </c>
      <c r="B2889" s="7" t="s">
        <v>4773</v>
      </c>
      <c r="C2889" s="8" t="s">
        <v>4774</v>
      </c>
      <c r="D2889" s="9" t="str">
        <f aca="false">A2889&amp;"|"&amp;B2889</f>
        <v>Vermont|Bennington County</v>
      </c>
      <c r="E2889" s="10" t="n">
        <v>1063</v>
      </c>
      <c r="F2889" s="10" t="n">
        <v>1648</v>
      </c>
      <c r="G2889" s="10" t="n">
        <v>81</v>
      </c>
      <c r="H2889" s="10" t="n">
        <v>13</v>
      </c>
      <c r="I2889" s="10" t="n">
        <v>1239</v>
      </c>
      <c r="J2889" s="10" t="n">
        <v>71494</v>
      </c>
      <c r="K2889" s="11" t="n">
        <v>37312</v>
      </c>
      <c r="L2889" s="12" t="n">
        <f aca="false">IF(COUNT(F2889,G2889)=2,F2889+G2889,"")</f>
        <v>1729</v>
      </c>
      <c r="M2889" s="12" t="n">
        <f aca="false">IF(COUNT(E2889,H2889)=2,E2889+H2889,"")</f>
        <v>1076</v>
      </c>
    </row>
    <row r="2890" customFormat="false" ht="15" hidden="false" customHeight="false" outlineLevel="0" collapsed="false">
      <c r="A2890" s="7" t="s">
        <v>4770</v>
      </c>
      <c r="B2890" s="7" t="s">
        <v>4775</v>
      </c>
      <c r="C2890" s="8" t="s">
        <v>4776</v>
      </c>
      <c r="D2890" s="9" t="str">
        <f aca="false">A2890&amp;"|"&amp;B2890</f>
        <v>Vermont|Caledonia County</v>
      </c>
      <c r="E2890" s="10" t="n">
        <v>904</v>
      </c>
      <c r="F2890" s="10" t="n">
        <v>1586</v>
      </c>
      <c r="G2890" s="10" t="n">
        <v>69</v>
      </c>
      <c r="H2890" s="10" t="n">
        <v>13</v>
      </c>
      <c r="I2890" s="10" t="n">
        <v>1118</v>
      </c>
      <c r="J2890" s="10" t="n">
        <v>66075</v>
      </c>
      <c r="K2890" s="11" t="n">
        <v>30425</v>
      </c>
      <c r="L2890" s="12" t="n">
        <f aca="false">IF(COUNT(F2890,G2890)=2,F2890+G2890,"")</f>
        <v>1655</v>
      </c>
      <c r="M2890" s="12" t="n">
        <f aca="false">IF(COUNT(E2890,H2890)=2,E2890+H2890,"")</f>
        <v>917</v>
      </c>
    </row>
    <row r="2891" customFormat="false" ht="15" hidden="false" customHeight="false" outlineLevel="0" collapsed="false">
      <c r="A2891" s="7" t="s">
        <v>4770</v>
      </c>
      <c r="B2891" s="7" t="s">
        <v>4777</v>
      </c>
      <c r="C2891" s="8" t="s">
        <v>4778</v>
      </c>
      <c r="D2891" s="9" t="str">
        <f aca="false">A2891&amp;"|"&amp;B2891</f>
        <v>Vermont|Chittenden County</v>
      </c>
      <c r="E2891" s="10" t="n">
        <v>1590</v>
      </c>
      <c r="F2891" s="10" t="n">
        <v>2265</v>
      </c>
      <c r="G2891" s="10" t="n">
        <v>121</v>
      </c>
      <c r="H2891" s="10" t="n">
        <v>13</v>
      </c>
      <c r="I2891" s="10" t="n">
        <v>1569</v>
      </c>
      <c r="J2891" s="10" t="n">
        <v>94310</v>
      </c>
      <c r="K2891" s="11" t="n">
        <v>168831</v>
      </c>
      <c r="L2891" s="12" t="n">
        <f aca="false">IF(COUNT(F2891,G2891)=2,F2891+G2891,"")</f>
        <v>2386</v>
      </c>
      <c r="M2891" s="12" t="n">
        <f aca="false">IF(COUNT(E2891,H2891)=2,E2891+H2891,"")</f>
        <v>1603</v>
      </c>
    </row>
    <row r="2892" customFormat="false" ht="15" hidden="false" customHeight="false" outlineLevel="0" collapsed="false">
      <c r="A2892" s="7" t="s">
        <v>4770</v>
      </c>
      <c r="B2892" s="7" t="s">
        <v>2143</v>
      </c>
      <c r="C2892" s="8" t="s">
        <v>4779</v>
      </c>
      <c r="D2892" s="9" t="str">
        <f aca="false">A2892&amp;"|"&amp;B2892</f>
        <v>Vermont|Essex County</v>
      </c>
      <c r="E2892" s="10" t="n">
        <v>915</v>
      </c>
      <c r="F2892" s="10" t="n">
        <v>1477</v>
      </c>
      <c r="G2892" s="10" t="n">
        <v>70</v>
      </c>
      <c r="H2892" s="10" t="n">
        <v>13</v>
      </c>
      <c r="I2892" s="10" t="n">
        <v>1324</v>
      </c>
      <c r="J2892" s="10" t="n">
        <v>58985</v>
      </c>
      <c r="K2892" s="11" t="n">
        <v>5972</v>
      </c>
      <c r="L2892" s="12" t="n">
        <f aca="false">IF(COUNT(F2892,G2892)=2,F2892+G2892,"")</f>
        <v>1547</v>
      </c>
      <c r="M2892" s="12" t="n">
        <f aca="false">IF(COUNT(E2892,H2892)=2,E2892+H2892,"")</f>
        <v>928</v>
      </c>
    </row>
    <row r="2893" customFormat="false" ht="15" hidden="false" customHeight="false" outlineLevel="0" collapsed="false">
      <c r="A2893" s="7" t="s">
        <v>4770</v>
      </c>
      <c r="B2893" s="7" t="s">
        <v>113</v>
      </c>
      <c r="C2893" s="8" t="s">
        <v>4780</v>
      </c>
      <c r="D2893" s="9" t="str">
        <f aca="false">A2893&amp;"|"&amp;B2893</f>
        <v>Vermont|Franklin County</v>
      </c>
      <c r="E2893" s="10" t="n">
        <v>1164</v>
      </c>
      <c r="F2893" s="10" t="n">
        <v>1874</v>
      </c>
      <c r="G2893" s="10" t="n">
        <v>89</v>
      </c>
      <c r="H2893" s="10" t="n">
        <v>13</v>
      </c>
      <c r="I2893" s="10" t="n">
        <v>1218</v>
      </c>
      <c r="J2893" s="10" t="n">
        <v>79078</v>
      </c>
      <c r="K2893" s="11" t="n">
        <v>50379</v>
      </c>
      <c r="L2893" s="12" t="n">
        <f aca="false">IF(COUNT(F2893,G2893)=2,F2893+G2893,"")</f>
        <v>1963</v>
      </c>
      <c r="M2893" s="12" t="n">
        <f aca="false">IF(COUNT(E2893,H2893)=2,E2893+H2893,"")</f>
        <v>1177</v>
      </c>
    </row>
    <row r="2894" customFormat="false" ht="15" hidden="false" customHeight="false" outlineLevel="0" collapsed="false">
      <c r="A2894" s="7" t="s">
        <v>4770</v>
      </c>
      <c r="B2894" s="7" t="s">
        <v>4781</v>
      </c>
      <c r="C2894" s="8" t="s">
        <v>4782</v>
      </c>
      <c r="D2894" s="9" t="str">
        <f aca="false">A2894&amp;"|"&amp;B2894</f>
        <v>Vermont|Grand Isle County</v>
      </c>
      <c r="E2894" s="10" t="n">
        <v>1436</v>
      </c>
      <c r="F2894" s="10" t="n">
        <v>2012</v>
      </c>
      <c r="G2894" s="10" t="n">
        <v>109</v>
      </c>
      <c r="H2894" s="10" t="n">
        <v>13</v>
      </c>
      <c r="I2894" s="10" t="n">
        <v>1497</v>
      </c>
      <c r="J2894" s="10" t="n">
        <v>90625</v>
      </c>
      <c r="K2894" s="11" t="n">
        <v>7393</v>
      </c>
      <c r="L2894" s="12" t="n">
        <f aca="false">IF(COUNT(F2894,G2894)=2,F2894+G2894,"")</f>
        <v>2121</v>
      </c>
      <c r="M2894" s="12" t="n">
        <f aca="false">IF(COUNT(E2894,H2894)=2,E2894+H2894,"")</f>
        <v>1449</v>
      </c>
    </row>
    <row r="2895" customFormat="false" ht="15" hidden="false" customHeight="false" outlineLevel="0" collapsed="false">
      <c r="A2895" s="7" t="s">
        <v>4770</v>
      </c>
      <c r="B2895" s="7" t="s">
        <v>4783</v>
      </c>
      <c r="C2895" s="8" t="s">
        <v>4784</v>
      </c>
      <c r="D2895" s="9" t="str">
        <f aca="false">A2895&amp;"|"&amp;B2895</f>
        <v>Vermont|Lamoille County</v>
      </c>
      <c r="E2895" s="10" t="n">
        <v>1123</v>
      </c>
      <c r="F2895" s="10" t="n">
        <v>1726</v>
      </c>
      <c r="G2895" s="10" t="n">
        <v>86</v>
      </c>
      <c r="H2895" s="10" t="n">
        <v>13</v>
      </c>
      <c r="I2895" s="10" t="n">
        <v>1359</v>
      </c>
      <c r="J2895" s="10" t="n">
        <v>69897</v>
      </c>
      <c r="K2895" s="11" t="n">
        <v>26036</v>
      </c>
      <c r="L2895" s="12" t="n">
        <f aca="false">IF(COUNT(F2895,G2895)=2,F2895+G2895,"")</f>
        <v>1812</v>
      </c>
      <c r="M2895" s="12" t="n">
        <f aca="false">IF(COUNT(E2895,H2895)=2,E2895+H2895,"")</f>
        <v>1136</v>
      </c>
    </row>
    <row r="2896" customFormat="false" ht="15" hidden="false" customHeight="false" outlineLevel="0" collapsed="false">
      <c r="A2896" s="7" t="s">
        <v>4770</v>
      </c>
      <c r="B2896" s="7" t="s">
        <v>472</v>
      </c>
      <c r="C2896" s="8" t="s">
        <v>4785</v>
      </c>
      <c r="D2896" s="9" t="str">
        <f aca="false">A2896&amp;"|"&amp;B2896</f>
        <v>Vermont|Orange County</v>
      </c>
      <c r="E2896" s="10" t="n">
        <v>1145</v>
      </c>
      <c r="F2896" s="10" t="n">
        <v>1694</v>
      </c>
      <c r="G2896" s="10" t="n">
        <v>87</v>
      </c>
      <c r="H2896" s="10" t="n">
        <v>13</v>
      </c>
      <c r="I2896" s="10" t="n">
        <v>1383</v>
      </c>
      <c r="J2896" s="10" t="n">
        <v>77328</v>
      </c>
      <c r="K2896" s="11" t="n">
        <v>29594</v>
      </c>
      <c r="L2896" s="12" t="n">
        <f aca="false">IF(COUNT(F2896,G2896)=2,F2896+G2896,"")</f>
        <v>1781</v>
      </c>
      <c r="M2896" s="12" t="n">
        <f aca="false">IF(COUNT(E2896,H2896)=2,E2896+H2896,"")</f>
        <v>1158</v>
      </c>
    </row>
    <row r="2897" customFormat="false" ht="15" hidden="false" customHeight="false" outlineLevel="0" collapsed="false">
      <c r="A2897" s="7" t="s">
        <v>4770</v>
      </c>
      <c r="B2897" s="7" t="s">
        <v>3147</v>
      </c>
      <c r="C2897" s="8" t="s">
        <v>4786</v>
      </c>
      <c r="D2897" s="9" t="str">
        <f aca="false">A2897&amp;"|"&amp;B2897</f>
        <v>Vermont|Orleans County</v>
      </c>
      <c r="E2897" s="10" t="n">
        <v>897</v>
      </c>
      <c r="F2897" s="10" t="n">
        <v>1568</v>
      </c>
      <c r="G2897" s="10" t="n">
        <v>68</v>
      </c>
      <c r="H2897" s="10" t="n">
        <v>13</v>
      </c>
      <c r="I2897" s="10" t="n">
        <v>1118</v>
      </c>
      <c r="J2897" s="10" t="n">
        <v>66426</v>
      </c>
      <c r="K2897" s="11" t="n">
        <v>27492</v>
      </c>
      <c r="L2897" s="12" t="n">
        <f aca="false">IF(COUNT(F2897,G2897)=2,F2897+G2897,"")</f>
        <v>1636</v>
      </c>
      <c r="M2897" s="12" t="n">
        <f aca="false">IF(COUNT(E2897,H2897)=2,E2897+H2897,"")</f>
        <v>910</v>
      </c>
    </row>
    <row r="2898" customFormat="false" ht="15" hidden="false" customHeight="false" outlineLevel="0" collapsed="false">
      <c r="A2898" s="7" t="s">
        <v>4770</v>
      </c>
      <c r="B2898" s="7" t="s">
        <v>4787</v>
      </c>
      <c r="C2898" s="8" t="s">
        <v>4788</v>
      </c>
      <c r="D2898" s="9" t="str">
        <f aca="false">A2898&amp;"|"&amp;B2898</f>
        <v>Vermont|Rutland County</v>
      </c>
      <c r="E2898" s="10" t="n">
        <v>965</v>
      </c>
      <c r="F2898" s="10" t="n">
        <v>1615</v>
      </c>
      <c r="G2898" s="10" t="n">
        <v>74</v>
      </c>
      <c r="H2898" s="10" t="n">
        <v>13</v>
      </c>
      <c r="I2898" s="10" t="n">
        <v>1416</v>
      </c>
      <c r="J2898" s="10" t="n">
        <v>64778</v>
      </c>
      <c r="K2898" s="11" t="n">
        <v>60484</v>
      </c>
      <c r="L2898" s="12" t="n">
        <f aca="false">IF(COUNT(F2898,G2898)=2,F2898+G2898,"")</f>
        <v>1689</v>
      </c>
      <c r="M2898" s="12" t="n">
        <f aca="false">IF(COUNT(E2898,H2898)=2,E2898+H2898,"")</f>
        <v>978</v>
      </c>
    </row>
    <row r="2899" customFormat="false" ht="15" hidden="false" customHeight="false" outlineLevel="0" collapsed="false">
      <c r="A2899" s="7" t="s">
        <v>4770</v>
      </c>
      <c r="B2899" s="7" t="s">
        <v>183</v>
      </c>
      <c r="C2899" s="8" t="s">
        <v>4789</v>
      </c>
      <c r="D2899" s="9" t="str">
        <f aca="false">A2899&amp;"|"&amp;B2899</f>
        <v>Vermont|Washington County</v>
      </c>
      <c r="E2899" s="10" t="n">
        <v>1094</v>
      </c>
      <c r="F2899" s="10" t="n">
        <v>1909</v>
      </c>
      <c r="G2899" s="10" t="n">
        <v>83</v>
      </c>
      <c r="H2899" s="10" t="n">
        <v>13</v>
      </c>
      <c r="I2899" s="10" t="n">
        <v>1282</v>
      </c>
      <c r="J2899" s="10" t="n">
        <v>79853</v>
      </c>
      <c r="K2899" s="11" t="n">
        <v>59958</v>
      </c>
      <c r="L2899" s="12" t="n">
        <f aca="false">IF(COUNT(F2899,G2899)=2,F2899+G2899,"")</f>
        <v>1992</v>
      </c>
      <c r="M2899" s="12" t="n">
        <f aca="false">IF(COUNT(E2899,H2899)=2,E2899+H2899,"")</f>
        <v>1107</v>
      </c>
    </row>
    <row r="2900" customFormat="false" ht="15" hidden="false" customHeight="false" outlineLevel="0" collapsed="false">
      <c r="A2900" s="7" t="s">
        <v>4770</v>
      </c>
      <c r="B2900" s="7" t="s">
        <v>4790</v>
      </c>
      <c r="C2900" s="8" t="s">
        <v>4791</v>
      </c>
      <c r="D2900" s="9" t="str">
        <f aca="false">A2900&amp;"|"&amp;B2900</f>
        <v>Vermont|Windham County</v>
      </c>
      <c r="E2900" s="10" t="n">
        <v>1056</v>
      </c>
      <c r="F2900" s="10" t="n">
        <v>1799</v>
      </c>
      <c r="G2900" s="10" t="n">
        <v>80</v>
      </c>
      <c r="H2900" s="10" t="n">
        <v>13</v>
      </c>
      <c r="I2900" s="10" t="n">
        <v>1302</v>
      </c>
      <c r="J2900" s="10" t="n">
        <v>68021</v>
      </c>
      <c r="K2900" s="11" t="n">
        <v>45913</v>
      </c>
      <c r="L2900" s="12" t="n">
        <f aca="false">IF(COUNT(F2900,G2900)=2,F2900+G2900,"")</f>
        <v>1879</v>
      </c>
      <c r="M2900" s="12" t="n">
        <f aca="false">IF(COUNT(E2900,H2900)=2,E2900+H2900,"")</f>
        <v>1069</v>
      </c>
    </row>
    <row r="2901" customFormat="false" ht="15" hidden="false" customHeight="false" outlineLevel="0" collapsed="false">
      <c r="A2901" s="7" t="s">
        <v>4770</v>
      </c>
      <c r="B2901" s="7" t="s">
        <v>4792</v>
      </c>
      <c r="C2901" s="8" t="s">
        <v>4793</v>
      </c>
      <c r="D2901" s="9" t="str">
        <f aca="false">A2901&amp;"|"&amp;B2901</f>
        <v>Vermont|Windsor County</v>
      </c>
      <c r="E2901" s="10" t="n">
        <v>1089</v>
      </c>
      <c r="F2901" s="10" t="n">
        <v>1780</v>
      </c>
      <c r="G2901" s="10" t="n">
        <v>83</v>
      </c>
      <c r="H2901" s="10" t="n">
        <v>13</v>
      </c>
      <c r="I2901" s="10" t="n">
        <v>1357</v>
      </c>
      <c r="J2901" s="10" t="n">
        <v>75247</v>
      </c>
      <c r="K2901" s="11" t="n">
        <v>57968</v>
      </c>
      <c r="L2901" s="12" t="n">
        <f aca="false">IF(COUNT(F2901,G2901)=2,F2901+G2901,"")</f>
        <v>1863</v>
      </c>
      <c r="M2901" s="12" t="n">
        <f aca="false">IF(COUNT(E2901,H2901)=2,E2901+H2901,"")</f>
        <v>1102</v>
      </c>
    </row>
    <row r="2902" customFormat="false" ht="15" hidden="false" customHeight="false" outlineLevel="0" collapsed="false">
      <c r="A2902" s="7" t="s">
        <v>4794</v>
      </c>
      <c r="B2902" s="7" t="s">
        <v>4795</v>
      </c>
      <c r="C2902" s="8" t="s">
        <v>4796</v>
      </c>
      <c r="D2902" s="9" t="str">
        <f aca="false">A2902&amp;"|"&amp;B2902</f>
        <v>Virginia|Accomack County</v>
      </c>
      <c r="E2902" s="10" t="n">
        <v>973</v>
      </c>
      <c r="F2902" s="10" t="n">
        <v>1403</v>
      </c>
      <c r="G2902" s="10" t="n">
        <v>78</v>
      </c>
      <c r="H2902" s="10" t="n">
        <v>13</v>
      </c>
      <c r="I2902" s="10" t="n">
        <v>823</v>
      </c>
      <c r="J2902" s="10" t="n">
        <v>57500</v>
      </c>
      <c r="K2902" s="11" t="n">
        <v>33326</v>
      </c>
      <c r="L2902" s="12" t="n">
        <f aca="false">IF(COUNT(F2902,G2902)=2,F2902+G2902,"")</f>
        <v>1481</v>
      </c>
      <c r="M2902" s="12" t="n">
        <f aca="false">IF(COUNT(E2902,H2902)=2,E2902+H2902,"")</f>
        <v>986</v>
      </c>
    </row>
    <row r="2903" customFormat="false" ht="15" hidden="false" customHeight="false" outlineLevel="0" collapsed="false">
      <c r="A2903" s="7" t="s">
        <v>4794</v>
      </c>
      <c r="B2903" s="7" t="s">
        <v>4797</v>
      </c>
      <c r="C2903" s="8" t="s">
        <v>4798</v>
      </c>
      <c r="D2903" s="9" t="str">
        <f aca="false">A2903&amp;"|"&amp;B2903</f>
        <v>Virginia|Albemarle County</v>
      </c>
      <c r="E2903" s="10" t="n">
        <v>1623</v>
      </c>
      <c r="F2903" s="10" t="n">
        <v>2226</v>
      </c>
      <c r="G2903" s="10" t="n">
        <v>117</v>
      </c>
      <c r="H2903" s="10" t="n">
        <v>13</v>
      </c>
      <c r="I2903" s="10" t="n">
        <v>1164</v>
      </c>
      <c r="J2903" s="10" t="n">
        <v>102617</v>
      </c>
      <c r="K2903" s="11" t="n">
        <v>113683</v>
      </c>
      <c r="L2903" s="12" t="n">
        <f aca="false">IF(COUNT(F2903,G2903)=2,F2903+G2903,"")</f>
        <v>2343</v>
      </c>
      <c r="M2903" s="12" t="n">
        <f aca="false">IF(COUNT(E2903,H2903)=2,E2903+H2903,"")</f>
        <v>1636</v>
      </c>
    </row>
    <row r="2904" customFormat="false" ht="15" hidden="false" customHeight="false" outlineLevel="0" collapsed="false">
      <c r="A2904" s="7" t="s">
        <v>4794</v>
      </c>
      <c r="B2904" s="7" t="s">
        <v>4799</v>
      </c>
      <c r="C2904" s="8" t="s">
        <v>4800</v>
      </c>
      <c r="D2904" s="9" t="str">
        <f aca="false">A2904&amp;"|"&amp;B2904</f>
        <v>Virginia|Alexandria city</v>
      </c>
      <c r="E2904" s="10" t="n">
        <v>2031</v>
      </c>
      <c r="F2904" s="10" t="n">
        <v>3142</v>
      </c>
      <c r="G2904" s="10" t="n">
        <v>146</v>
      </c>
      <c r="H2904" s="10" t="n">
        <v>13</v>
      </c>
      <c r="I2904" s="10" t="n">
        <v>1962</v>
      </c>
      <c r="J2904" s="10" t="n">
        <v>113638</v>
      </c>
      <c r="K2904" s="11" t="n">
        <v>156788</v>
      </c>
      <c r="L2904" s="12" t="n">
        <f aca="false">IF(COUNT(F2904,G2904)=2,F2904+G2904,"")</f>
        <v>3288</v>
      </c>
      <c r="M2904" s="12" t="n">
        <f aca="false">IF(COUNT(E2904,H2904)=2,E2904+H2904,"")</f>
        <v>2044</v>
      </c>
    </row>
    <row r="2905" customFormat="false" ht="15" hidden="false" customHeight="false" outlineLevel="0" collapsed="false">
      <c r="A2905" s="7" t="s">
        <v>4794</v>
      </c>
      <c r="B2905" s="7" t="s">
        <v>3196</v>
      </c>
      <c r="C2905" s="8" t="s">
        <v>4801</v>
      </c>
      <c r="D2905" s="9" t="str">
        <f aca="false">A2905&amp;"|"&amp;B2905</f>
        <v>Virginia|Alleghany County</v>
      </c>
      <c r="E2905" s="10" t="n">
        <v>774</v>
      </c>
      <c r="F2905" s="10" t="n">
        <v>1229</v>
      </c>
      <c r="G2905" s="10" t="n">
        <v>78</v>
      </c>
      <c r="H2905" s="10" t="n">
        <v>13</v>
      </c>
      <c r="I2905" s="10" t="n">
        <v>688</v>
      </c>
      <c r="J2905" s="10" t="n">
        <v>55160</v>
      </c>
      <c r="K2905" s="11" t="n">
        <v>14962</v>
      </c>
      <c r="L2905" s="12" t="n">
        <f aca="false">IF(COUNT(F2905,G2905)=2,F2905+G2905,"")</f>
        <v>1307</v>
      </c>
      <c r="M2905" s="12" t="n">
        <f aca="false">IF(COUNT(E2905,H2905)=2,E2905+H2905,"")</f>
        <v>787</v>
      </c>
    </row>
    <row r="2906" customFormat="false" ht="15" hidden="false" customHeight="false" outlineLevel="0" collapsed="false">
      <c r="A2906" s="7" t="s">
        <v>4794</v>
      </c>
      <c r="B2906" s="7" t="s">
        <v>4802</v>
      </c>
      <c r="C2906" s="8" t="s">
        <v>4803</v>
      </c>
      <c r="D2906" s="9" t="str">
        <f aca="false">A2906&amp;"|"&amp;B2906</f>
        <v>Virginia|Amelia County</v>
      </c>
      <c r="E2906" s="10" t="n">
        <v>972</v>
      </c>
      <c r="F2906" s="10" t="n">
        <v>1604</v>
      </c>
      <c r="G2906" s="10" t="n">
        <v>78</v>
      </c>
      <c r="H2906" s="10" t="n">
        <v>13</v>
      </c>
      <c r="I2906" s="10" t="n">
        <v>695</v>
      </c>
      <c r="J2906" s="10" t="n">
        <v>66339</v>
      </c>
      <c r="K2906" s="11" t="n">
        <v>13342</v>
      </c>
      <c r="L2906" s="12" t="n">
        <f aca="false">IF(COUNT(F2906,G2906)=2,F2906+G2906,"")</f>
        <v>1682</v>
      </c>
      <c r="M2906" s="12" t="n">
        <f aca="false">IF(COUNT(E2906,H2906)=2,E2906+H2906,"")</f>
        <v>985</v>
      </c>
    </row>
    <row r="2907" customFormat="false" ht="15" hidden="false" customHeight="false" outlineLevel="0" collapsed="false">
      <c r="A2907" s="7" t="s">
        <v>4794</v>
      </c>
      <c r="B2907" s="7" t="s">
        <v>4804</v>
      </c>
      <c r="C2907" s="8" t="s">
        <v>4805</v>
      </c>
      <c r="D2907" s="9" t="str">
        <f aca="false">A2907&amp;"|"&amp;B2907</f>
        <v>Virginia|Amherst County</v>
      </c>
      <c r="E2907" s="10" t="n">
        <v>842</v>
      </c>
      <c r="F2907" s="10" t="n">
        <v>1223</v>
      </c>
      <c r="G2907" s="10" t="n">
        <v>78</v>
      </c>
      <c r="H2907" s="10" t="n">
        <v>13</v>
      </c>
      <c r="I2907" s="10" t="n">
        <v>645</v>
      </c>
      <c r="J2907" s="10" t="n">
        <v>67298</v>
      </c>
      <c r="K2907" s="11" t="n">
        <v>31385</v>
      </c>
      <c r="L2907" s="12" t="n">
        <f aca="false">IF(COUNT(F2907,G2907)=2,F2907+G2907,"")</f>
        <v>1301</v>
      </c>
      <c r="M2907" s="12" t="n">
        <f aca="false">IF(COUNT(E2907,H2907)=2,E2907+H2907,"")</f>
        <v>855</v>
      </c>
    </row>
    <row r="2908" customFormat="false" ht="15" hidden="false" customHeight="false" outlineLevel="0" collapsed="false">
      <c r="A2908" s="7" t="s">
        <v>4794</v>
      </c>
      <c r="B2908" s="7" t="s">
        <v>4806</v>
      </c>
      <c r="C2908" s="8" t="s">
        <v>4807</v>
      </c>
      <c r="D2908" s="9" t="str">
        <f aca="false">A2908&amp;"|"&amp;B2908</f>
        <v>Virginia|Appomattox County</v>
      </c>
      <c r="E2908" s="10" t="n">
        <v>883</v>
      </c>
      <c r="F2908" s="10" t="n">
        <v>1312</v>
      </c>
      <c r="G2908" s="10" t="n">
        <v>78</v>
      </c>
      <c r="H2908" s="10" t="n">
        <v>13</v>
      </c>
      <c r="I2908" s="10" t="n">
        <v>621</v>
      </c>
      <c r="J2908" s="10" t="n">
        <v>62337</v>
      </c>
      <c r="K2908" s="11" t="n">
        <v>16424</v>
      </c>
      <c r="L2908" s="12" t="n">
        <f aca="false">IF(COUNT(F2908,G2908)=2,F2908+G2908,"")</f>
        <v>1390</v>
      </c>
      <c r="M2908" s="12" t="n">
        <f aca="false">IF(COUNT(E2908,H2908)=2,E2908+H2908,"")</f>
        <v>896</v>
      </c>
    </row>
    <row r="2909" customFormat="false" ht="15" hidden="false" customHeight="false" outlineLevel="0" collapsed="false">
      <c r="A2909" s="7" t="s">
        <v>4794</v>
      </c>
      <c r="B2909" s="7" t="s">
        <v>4808</v>
      </c>
      <c r="C2909" s="8" t="s">
        <v>4809</v>
      </c>
      <c r="D2909" s="9" t="str">
        <f aca="false">A2909&amp;"|"&amp;B2909</f>
        <v>Virginia|Arlington County</v>
      </c>
      <c r="E2909" s="10" t="n">
        <v>2275</v>
      </c>
      <c r="F2909" s="10" t="n">
        <v>3528</v>
      </c>
      <c r="G2909" s="10" t="n">
        <v>163</v>
      </c>
      <c r="H2909" s="10" t="n">
        <v>13</v>
      </c>
      <c r="I2909" s="10" t="n">
        <v>2424</v>
      </c>
      <c r="J2909" s="10" t="n">
        <v>140160</v>
      </c>
      <c r="K2909" s="11" t="n">
        <v>235463</v>
      </c>
      <c r="L2909" s="12" t="n">
        <f aca="false">IF(COUNT(F2909,G2909)=2,F2909+G2909,"")</f>
        <v>3691</v>
      </c>
      <c r="M2909" s="12" t="n">
        <f aca="false">IF(COUNT(E2909,H2909)=2,E2909+H2909,"")</f>
        <v>2288</v>
      </c>
    </row>
    <row r="2910" customFormat="false" ht="15" hidden="false" customHeight="false" outlineLevel="0" collapsed="false">
      <c r="A2910" s="7" t="s">
        <v>4794</v>
      </c>
      <c r="B2910" s="7" t="s">
        <v>4810</v>
      </c>
      <c r="C2910" s="8" t="s">
        <v>4811</v>
      </c>
      <c r="D2910" s="9" t="str">
        <f aca="false">A2910&amp;"|"&amp;B2910</f>
        <v>Virginia|Augusta County</v>
      </c>
      <c r="E2910" s="10" t="n">
        <v>1057</v>
      </c>
      <c r="F2910" s="10" t="n">
        <v>1561</v>
      </c>
      <c r="G2910" s="10" t="n">
        <v>78</v>
      </c>
      <c r="H2910" s="10" t="n">
        <v>13</v>
      </c>
      <c r="I2910" s="10" t="n">
        <v>843</v>
      </c>
      <c r="J2910" s="10" t="n">
        <v>79972</v>
      </c>
      <c r="K2910" s="11" t="n">
        <v>77713</v>
      </c>
      <c r="L2910" s="12" t="n">
        <f aca="false">IF(COUNT(F2910,G2910)=2,F2910+G2910,"")</f>
        <v>1639</v>
      </c>
      <c r="M2910" s="12" t="n">
        <f aca="false">IF(COUNT(E2910,H2910)=2,E2910+H2910,"")</f>
        <v>1070</v>
      </c>
    </row>
    <row r="2911" customFormat="false" ht="15" hidden="false" customHeight="false" outlineLevel="0" collapsed="false">
      <c r="A2911" s="7" t="s">
        <v>4794</v>
      </c>
      <c r="B2911" s="7" t="s">
        <v>1768</v>
      </c>
      <c r="C2911" s="8" t="s">
        <v>4812</v>
      </c>
      <c r="D2911" s="9" t="str">
        <f aca="false">A2911&amp;"|"&amp;B2911</f>
        <v>Virginia|Bath County</v>
      </c>
      <c r="E2911" s="10" t="n">
        <v>825</v>
      </c>
      <c r="F2911" s="10" t="n">
        <v>1197</v>
      </c>
      <c r="G2911" s="10" t="n">
        <v>78</v>
      </c>
      <c r="H2911" s="10" t="n">
        <v>13</v>
      </c>
      <c r="I2911" s="10" t="n">
        <v>769</v>
      </c>
      <c r="J2911" s="10" t="n">
        <v>61709</v>
      </c>
      <c r="K2911" s="11" t="n">
        <v>4123</v>
      </c>
      <c r="L2911" s="12" t="n">
        <f aca="false">IF(COUNT(F2911,G2911)=2,F2911+G2911,"")</f>
        <v>1275</v>
      </c>
      <c r="M2911" s="12" t="n">
        <f aca="false">IF(COUNT(E2911,H2911)=2,E2911+H2911,"")</f>
        <v>838</v>
      </c>
    </row>
    <row r="2912" customFormat="false" ht="15" hidden="false" customHeight="false" outlineLevel="0" collapsed="false">
      <c r="A2912" s="7" t="s">
        <v>4794</v>
      </c>
      <c r="B2912" s="7" t="s">
        <v>3747</v>
      </c>
      <c r="C2912" s="8" t="s">
        <v>4813</v>
      </c>
      <c r="D2912" s="9" t="str">
        <f aca="false">A2912&amp;"|"&amp;B2912</f>
        <v>Virginia|Bedford County</v>
      </c>
      <c r="E2912" s="10" t="n">
        <v>955</v>
      </c>
      <c r="F2912" s="10" t="n">
        <v>1464</v>
      </c>
      <c r="G2912" s="10" t="n">
        <v>78</v>
      </c>
      <c r="H2912" s="10" t="n">
        <v>13</v>
      </c>
      <c r="I2912" s="10" t="n">
        <v>849</v>
      </c>
      <c r="J2912" s="10" t="n">
        <v>77644</v>
      </c>
      <c r="K2912" s="11" t="n">
        <v>80254</v>
      </c>
      <c r="L2912" s="12" t="n">
        <f aca="false">IF(COUNT(F2912,G2912)=2,F2912+G2912,"")</f>
        <v>1542</v>
      </c>
      <c r="M2912" s="12" t="n">
        <f aca="false">IF(COUNT(E2912,H2912)=2,E2912+H2912,"")</f>
        <v>968</v>
      </c>
    </row>
    <row r="2913" customFormat="false" ht="15" hidden="false" customHeight="false" outlineLevel="0" collapsed="false">
      <c r="A2913" s="7" t="s">
        <v>4794</v>
      </c>
      <c r="B2913" s="7" t="s">
        <v>4814</v>
      </c>
      <c r="C2913" s="8" t="s">
        <v>4815</v>
      </c>
      <c r="D2913" s="9" t="str">
        <f aca="false">A2913&amp;"|"&amp;B2913</f>
        <v>Virginia|Bland County</v>
      </c>
      <c r="E2913" s="10" t="n">
        <v>683</v>
      </c>
      <c r="F2913" s="10" t="n">
        <v>1139</v>
      </c>
      <c r="G2913" s="10" t="n">
        <v>78</v>
      </c>
      <c r="H2913" s="10" t="n">
        <v>13</v>
      </c>
      <c r="I2913" s="10" t="n">
        <v>615</v>
      </c>
      <c r="J2913" s="10" t="n">
        <v>61375</v>
      </c>
      <c r="K2913" s="11" t="n">
        <v>6211</v>
      </c>
      <c r="L2913" s="12" t="n">
        <f aca="false">IF(COUNT(F2913,G2913)=2,F2913+G2913,"")</f>
        <v>1217</v>
      </c>
      <c r="M2913" s="12" t="n">
        <f aca="false">IF(COUNT(E2913,H2913)=2,E2913+H2913,"")</f>
        <v>696</v>
      </c>
    </row>
    <row r="2914" customFormat="false" ht="15" hidden="false" customHeight="false" outlineLevel="0" collapsed="false">
      <c r="A2914" s="7" t="s">
        <v>4794</v>
      </c>
      <c r="B2914" s="7" t="s">
        <v>4816</v>
      </c>
      <c r="C2914" s="8" t="s">
        <v>4817</v>
      </c>
      <c r="D2914" s="9" t="str">
        <f aca="false">A2914&amp;"|"&amp;B2914</f>
        <v>Virginia|Botetourt County</v>
      </c>
      <c r="E2914" s="10" t="n">
        <v>951</v>
      </c>
      <c r="F2914" s="10" t="n">
        <v>1572</v>
      </c>
      <c r="G2914" s="10" t="n">
        <v>78</v>
      </c>
      <c r="H2914" s="10" t="n">
        <v>13</v>
      </c>
      <c r="I2914" s="10" t="n">
        <v>748</v>
      </c>
      <c r="J2914" s="10" t="n">
        <v>80467</v>
      </c>
      <c r="K2914" s="11" t="n">
        <v>33875</v>
      </c>
      <c r="L2914" s="12" t="n">
        <f aca="false">IF(COUNT(F2914,G2914)=2,F2914+G2914,"")</f>
        <v>1650</v>
      </c>
      <c r="M2914" s="12" t="n">
        <f aca="false">IF(COUNT(E2914,H2914)=2,E2914+H2914,"")</f>
        <v>964</v>
      </c>
    </row>
    <row r="2915" customFormat="false" ht="15" hidden="false" customHeight="false" outlineLevel="0" collapsed="false">
      <c r="A2915" s="7" t="s">
        <v>4794</v>
      </c>
      <c r="B2915" s="7" t="s">
        <v>4818</v>
      </c>
      <c r="C2915" s="8" t="s">
        <v>4819</v>
      </c>
      <c r="D2915" s="9" t="str">
        <f aca="false">A2915&amp;"|"&amp;B2915</f>
        <v>Virginia|Bristol city</v>
      </c>
      <c r="E2915" s="10" t="n">
        <v>775</v>
      </c>
      <c r="F2915" s="10" t="n">
        <v>1198</v>
      </c>
      <c r="G2915" s="10" t="n">
        <v>78</v>
      </c>
      <c r="H2915" s="10" t="n">
        <v>13</v>
      </c>
      <c r="I2915" s="10" t="n">
        <v>559</v>
      </c>
      <c r="J2915" s="10" t="n">
        <v>44706</v>
      </c>
      <c r="K2915" s="11" t="n">
        <v>17024</v>
      </c>
      <c r="L2915" s="12" t="n">
        <f aca="false">IF(COUNT(F2915,G2915)=2,F2915+G2915,"")</f>
        <v>1276</v>
      </c>
      <c r="M2915" s="12" t="n">
        <f aca="false">IF(COUNT(E2915,H2915)=2,E2915+H2915,"")</f>
        <v>788</v>
      </c>
    </row>
    <row r="2916" customFormat="false" ht="15" hidden="false" customHeight="false" outlineLevel="0" collapsed="false">
      <c r="A2916" s="7" t="s">
        <v>4794</v>
      </c>
      <c r="B2916" s="7" t="s">
        <v>3210</v>
      </c>
      <c r="C2916" s="8" t="s">
        <v>4820</v>
      </c>
      <c r="D2916" s="9" t="str">
        <f aca="false">A2916&amp;"|"&amp;B2916</f>
        <v>Virginia|Brunswick County</v>
      </c>
      <c r="E2916" s="10" t="n">
        <v>864</v>
      </c>
      <c r="F2916" s="10" t="n">
        <v>1148</v>
      </c>
      <c r="G2916" s="10" t="n">
        <v>78</v>
      </c>
      <c r="H2916" s="10" t="n">
        <v>13</v>
      </c>
      <c r="I2916" s="10" t="n">
        <v>639</v>
      </c>
      <c r="J2916" s="10" t="n">
        <v>52978</v>
      </c>
      <c r="K2916" s="11" t="n">
        <v>15868</v>
      </c>
      <c r="L2916" s="12" t="n">
        <f aca="false">IF(COUNT(F2916,G2916)=2,F2916+G2916,"")</f>
        <v>1226</v>
      </c>
      <c r="M2916" s="12" t="n">
        <f aca="false">IF(COUNT(E2916,H2916)=2,E2916+H2916,"")</f>
        <v>877</v>
      </c>
    </row>
    <row r="2917" customFormat="false" ht="15" hidden="false" customHeight="false" outlineLevel="0" collapsed="false">
      <c r="A2917" s="7" t="s">
        <v>4794</v>
      </c>
      <c r="B2917" s="7" t="s">
        <v>1458</v>
      </c>
      <c r="C2917" s="8" t="s">
        <v>4821</v>
      </c>
      <c r="D2917" s="9" t="str">
        <f aca="false">A2917&amp;"|"&amp;B2917</f>
        <v>Virginia|Buchanan County</v>
      </c>
      <c r="E2917" s="10" t="n">
        <v>712</v>
      </c>
      <c r="F2917" s="10" t="n">
        <v>1107</v>
      </c>
      <c r="G2917" s="10" t="n">
        <v>78</v>
      </c>
      <c r="H2917" s="10" t="n">
        <v>13</v>
      </c>
      <c r="I2917" s="10" t="n">
        <v>514</v>
      </c>
      <c r="J2917" s="10" t="n">
        <v>42216</v>
      </c>
      <c r="K2917" s="11" t="n">
        <v>19857</v>
      </c>
      <c r="L2917" s="12" t="n">
        <f aca="false">IF(COUNT(F2917,G2917)=2,F2917+G2917,"")</f>
        <v>1185</v>
      </c>
      <c r="M2917" s="12" t="n">
        <f aca="false">IF(COUNT(E2917,H2917)=2,E2917+H2917,"")</f>
        <v>725</v>
      </c>
    </row>
    <row r="2918" customFormat="false" ht="15" hidden="false" customHeight="false" outlineLevel="0" collapsed="false">
      <c r="A2918" s="7" t="s">
        <v>4794</v>
      </c>
      <c r="B2918" s="7" t="s">
        <v>4822</v>
      </c>
      <c r="C2918" s="8" t="s">
        <v>4823</v>
      </c>
      <c r="D2918" s="9" t="str">
        <f aca="false">A2918&amp;"|"&amp;B2918</f>
        <v>Virginia|Buckingham County</v>
      </c>
      <c r="E2918" s="10" t="n">
        <v>874</v>
      </c>
      <c r="F2918" s="10" t="n">
        <v>1279</v>
      </c>
      <c r="G2918" s="10" t="n">
        <v>78</v>
      </c>
      <c r="H2918" s="10" t="n">
        <v>13</v>
      </c>
      <c r="I2918" s="10" t="n">
        <v>581</v>
      </c>
      <c r="J2918" s="10" t="n">
        <v>59199</v>
      </c>
      <c r="K2918" s="11" t="n">
        <v>16914</v>
      </c>
      <c r="L2918" s="12" t="n">
        <f aca="false">IF(COUNT(F2918,G2918)=2,F2918+G2918,"")</f>
        <v>1357</v>
      </c>
      <c r="M2918" s="12" t="n">
        <f aca="false">IF(COUNT(E2918,H2918)=2,E2918+H2918,"")</f>
        <v>887</v>
      </c>
    </row>
    <row r="2919" customFormat="false" ht="15" hidden="false" customHeight="false" outlineLevel="0" collapsed="false">
      <c r="A2919" s="7" t="s">
        <v>4794</v>
      </c>
      <c r="B2919" s="7" t="s">
        <v>4824</v>
      </c>
      <c r="C2919" s="8" t="s">
        <v>4825</v>
      </c>
      <c r="D2919" s="9" t="str">
        <f aca="false">A2919&amp;"|"&amp;B2919</f>
        <v>Virginia|Buena Vista city</v>
      </c>
      <c r="E2919" s="10" t="n">
        <v>1067</v>
      </c>
      <c r="F2919" s="10" t="n">
        <v>953</v>
      </c>
      <c r="G2919" s="10" t="n">
        <v>78</v>
      </c>
      <c r="H2919" s="10" t="n">
        <v>13</v>
      </c>
      <c r="I2919" s="10" t="n">
        <v>737</v>
      </c>
      <c r="J2919" s="10" t="n">
        <v>54458</v>
      </c>
      <c r="K2919" s="11" t="n">
        <v>6612</v>
      </c>
      <c r="L2919" s="12" t="n">
        <f aca="false">IF(COUNT(F2919,G2919)=2,F2919+G2919,"")</f>
        <v>1031</v>
      </c>
      <c r="M2919" s="12" t="n">
        <f aca="false">IF(COUNT(E2919,H2919)=2,E2919+H2919,"")</f>
        <v>1080</v>
      </c>
    </row>
    <row r="2920" customFormat="false" ht="15" hidden="false" customHeight="false" outlineLevel="0" collapsed="false">
      <c r="A2920" s="7" t="s">
        <v>4794</v>
      </c>
      <c r="B2920" s="7" t="s">
        <v>1791</v>
      </c>
      <c r="C2920" s="8" t="s">
        <v>4826</v>
      </c>
      <c r="D2920" s="9" t="str">
        <f aca="false">A2920&amp;"|"&amp;B2920</f>
        <v>Virginia|Campbell County</v>
      </c>
      <c r="E2920" s="10" t="n">
        <v>853</v>
      </c>
      <c r="F2920" s="10" t="n">
        <v>1249</v>
      </c>
      <c r="G2920" s="10" t="n">
        <v>78</v>
      </c>
      <c r="H2920" s="10" t="n">
        <v>13</v>
      </c>
      <c r="I2920" s="10" t="n">
        <v>603</v>
      </c>
      <c r="J2920" s="10" t="n">
        <v>62608</v>
      </c>
      <c r="K2920" s="11" t="n">
        <v>55398</v>
      </c>
      <c r="L2920" s="12" t="n">
        <f aca="false">IF(COUNT(F2920,G2920)=2,F2920+G2920,"")</f>
        <v>1327</v>
      </c>
      <c r="M2920" s="12" t="n">
        <f aca="false">IF(COUNT(E2920,H2920)=2,E2920+H2920,"")</f>
        <v>866</v>
      </c>
    </row>
    <row r="2921" customFormat="false" ht="15" hidden="false" customHeight="false" outlineLevel="0" collapsed="false">
      <c r="A2921" s="7" t="s">
        <v>4794</v>
      </c>
      <c r="B2921" s="7" t="s">
        <v>2103</v>
      </c>
      <c r="C2921" s="8" t="s">
        <v>4827</v>
      </c>
      <c r="D2921" s="9" t="str">
        <f aca="false">A2921&amp;"|"&amp;B2921</f>
        <v>Virginia|Caroline County</v>
      </c>
      <c r="E2921" s="10" t="n">
        <v>1201</v>
      </c>
      <c r="F2921" s="10" t="n">
        <v>1714</v>
      </c>
      <c r="G2921" s="10" t="n">
        <v>86</v>
      </c>
      <c r="H2921" s="10" t="n">
        <v>13</v>
      </c>
      <c r="I2921" s="10" t="n">
        <v>1016</v>
      </c>
      <c r="J2921" s="10" t="n">
        <v>86267</v>
      </c>
      <c r="K2921" s="11" t="n">
        <v>31541</v>
      </c>
      <c r="L2921" s="12" t="n">
        <f aca="false">IF(COUNT(F2921,G2921)=2,F2921+G2921,"")</f>
        <v>1800</v>
      </c>
      <c r="M2921" s="12" t="n">
        <f aca="false">IF(COUNT(E2921,H2921)=2,E2921+H2921,"")</f>
        <v>1214</v>
      </c>
    </row>
    <row r="2922" customFormat="false" ht="15" hidden="false" customHeight="false" outlineLevel="0" collapsed="false">
      <c r="A2922" s="7" t="s">
        <v>4794</v>
      </c>
      <c r="B2922" s="7" t="s">
        <v>295</v>
      </c>
      <c r="C2922" s="8" t="s">
        <v>4828</v>
      </c>
      <c r="D2922" s="9" t="str">
        <f aca="false">A2922&amp;"|"&amp;B2922</f>
        <v>Virginia|Carroll County</v>
      </c>
      <c r="E2922" s="10" t="n">
        <v>687</v>
      </c>
      <c r="F2922" s="10" t="n">
        <v>1060</v>
      </c>
      <c r="G2922" s="10" t="n">
        <v>78</v>
      </c>
      <c r="H2922" s="10" t="n">
        <v>13</v>
      </c>
      <c r="I2922" s="10" t="n">
        <v>514</v>
      </c>
      <c r="J2922" s="10" t="n">
        <v>52575</v>
      </c>
      <c r="K2922" s="11" t="n">
        <v>29158</v>
      </c>
      <c r="L2922" s="12" t="n">
        <f aca="false">IF(COUNT(F2922,G2922)=2,F2922+G2922,"")</f>
        <v>1138</v>
      </c>
      <c r="M2922" s="12" t="n">
        <f aca="false">IF(COUNT(E2922,H2922)=2,E2922+H2922,"")</f>
        <v>700</v>
      </c>
    </row>
    <row r="2923" customFormat="false" ht="15" hidden="false" customHeight="false" outlineLevel="0" collapsed="false">
      <c r="A2923" s="7" t="s">
        <v>4794</v>
      </c>
      <c r="B2923" s="7" t="s">
        <v>4829</v>
      </c>
      <c r="C2923" s="8" t="s">
        <v>4830</v>
      </c>
      <c r="D2923" s="9" t="str">
        <f aca="false">A2923&amp;"|"&amp;B2923</f>
        <v>Virginia|Charles City County</v>
      </c>
      <c r="E2923" s="10" t="n">
        <v>1076</v>
      </c>
      <c r="F2923" s="10" t="n">
        <v>1449</v>
      </c>
      <c r="G2923" s="10" t="n">
        <v>78</v>
      </c>
      <c r="H2923" s="10" t="n">
        <v>13</v>
      </c>
      <c r="I2923" s="10" t="n">
        <v>838</v>
      </c>
      <c r="J2923" s="10" t="n">
        <v>70339</v>
      </c>
      <c r="K2923" s="11" t="n">
        <v>6686</v>
      </c>
      <c r="L2923" s="12" t="n">
        <f aca="false">IF(COUNT(F2923,G2923)=2,F2923+G2923,"")</f>
        <v>1527</v>
      </c>
      <c r="M2923" s="12" t="n">
        <f aca="false">IF(COUNT(E2923,H2923)=2,E2923+H2923,"")</f>
        <v>1089</v>
      </c>
    </row>
    <row r="2924" customFormat="false" ht="15" hidden="false" customHeight="false" outlineLevel="0" collapsed="false">
      <c r="A2924" s="7" t="s">
        <v>4794</v>
      </c>
      <c r="B2924" s="7" t="s">
        <v>691</v>
      </c>
      <c r="C2924" s="8" t="s">
        <v>4831</v>
      </c>
      <c r="D2924" s="9" t="str">
        <f aca="false">A2924&amp;"|"&amp;B2924</f>
        <v>Virginia|Charlotte County</v>
      </c>
      <c r="E2924" s="10" t="n">
        <v>682</v>
      </c>
      <c r="F2924" s="10" t="n">
        <v>1174</v>
      </c>
      <c r="G2924" s="10" t="n">
        <v>78</v>
      </c>
      <c r="H2924" s="10" t="n">
        <v>13</v>
      </c>
      <c r="I2924" s="10" t="n">
        <v>648</v>
      </c>
      <c r="J2924" s="10" t="n">
        <v>48892</v>
      </c>
      <c r="K2924" s="11" t="n">
        <v>11475</v>
      </c>
      <c r="L2924" s="12" t="n">
        <f aca="false">IF(COUNT(F2924,G2924)=2,F2924+G2924,"")</f>
        <v>1252</v>
      </c>
      <c r="M2924" s="12" t="n">
        <f aca="false">IF(COUNT(E2924,H2924)=2,E2924+H2924,"")</f>
        <v>695</v>
      </c>
    </row>
    <row r="2925" customFormat="false" ht="15" hidden="false" customHeight="false" outlineLevel="0" collapsed="false">
      <c r="A2925" s="7" t="s">
        <v>4794</v>
      </c>
      <c r="B2925" s="7" t="s">
        <v>4832</v>
      </c>
      <c r="C2925" s="8" t="s">
        <v>4833</v>
      </c>
      <c r="D2925" s="9" t="str">
        <f aca="false">A2925&amp;"|"&amp;B2925</f>
        <v>Virginia|Charlottesville city</v>
      </c>
      <c r="E2925" s="10" t="n">
        <v>1453</v>
      </c>
      <c r="F2925" s="10" t="n">
        <v>2142</v>
      </c>
      <c r="G2925" s="10" t="n">
        <v>104</v>
      </c>
      <c r="H2925" s="10" t="n">
        <v>13</v>
      </c>
      <c r="I2925" s="10" t="n">
        <v>1189</v>
      </c>
      <c r="J2925" s="10" t="n">
        <v>69829</v>
      </c>
      <c r="K2925" s="11" t="n">
        <v>45863</v>
      </c>
      <c r="L2925" s="12" t="n">
        <f aca="false">IF(COUNT(F2925,G2925)=2,F2925+G2925,"")</f>
        <v>2246</v>
      </c>
      <c r="M2925" s="12" t="n">
        <f aca="false">IF(COUNT(E2925,H2925)=2,E2925+H2925,"")</f>
        <v>1466</v>
      </c>
    </row>
    <row r="2926" customFormat="false" ht="15" hidden="false" customHeight="false" outlineLevel="0" collapsed="false">
      <c r="A2926" s="7" t="s">
        <v>4794</v>
      </c>
      <c r="B2926" s="7" t="s">
        <v>4834</v>
      </c>
      <c r="C2926" s="8" t="s">
        <v>4835</v>
      </c>
      <c r="D2926" s="9" t="str">
        <f aca="false">A2926&amp;"|"&amp;B2926</f>
        <v>Virginia|Chesapeake city</v>
      </c>
      <c r="E2926" s="10" t="n">
        <v>1523</v>
      </c>
      <c r="F2926" s="10" t="n">
        <v>2104</v>
      </c>
      <c r="G2926" s="10" t="n">
        <v>109</v>
      </c>
      <c r="H2926" s="10" t="n">
        <v>13</v>
      </c>
      <c r="I2926" s="10" t="n">
        <v>1026</v>
      </c>
      <c r="J2926" s="10" t="n">
        <v>94189</v>
      </c>
      <c r="K2926" s="11" t="n">
        <v>251153</v>
      </c>
      <c r="L2926" s="12" t="n">
        <f aca="false">IF(COUNT(F2926,G2926)=2,F2926+G2926,"")</f>
        <v>2213</v>
      </c>
      <c r="M2926" s="12" t="n">
        <f aca="false">IF(COUNT(E2926,H2926)=2,E2926+H2926,"")</f>
        <v>1536</v>
      </c>
    </row>
    <row r="2927" customFormat="false" ht="15" hidden="false" customHeight="false" outlineLevel="0" collapsed="false">
      <c r="A2927" s="7" t="s">
        <v>4794</v>
      </c>
      <c r="B2927" s="7" t="s">
        <v>4026</v>
      </c>
      <c r="C2927" s="8" t="s">
        <v>4836</v>
      </c>
      <c r="D2927" s="9" t="str">
        <f aca="false">A2927&amp;"|"&amp;B2927</f>
        <v>Virginia|Chesterfield County</v>
      </c>
      <c r="E2927" s="10" t="n">
        <v>1542</v>
      </c>
      <c r="F2927" s="10" t="n">
        <v>1877</v>
      </c>
      <c r="G2927" s="10" t="n">
        <v>111</v>
      </c>
      <c r="H2927" s="10" t="n">
        <v>13</v>
      </c>
      <c r="I2927" s="10" t="n">
        <v>1209</v>
      </c>
      <c r="J2927" s="10" t="n">
        <v>98910</v>
      </c>
      <c r="K2927" s="11" t="n">
        <v>371610</v>
      </c>
      <c r="L2927" s="12" t="n">
        <f aca="false">IF(COUNT(F2927,G2927)=2,F2927+G2927,"")</f>
        <v>1988</v>
      </c>
      <c r="M2927" s="12" t="n">
        <f aca="false">IF(COUNT(E2927,H2927)=2,E2927+H2927,"")</f>
        <v>1555</v>
      </c>
    </row>
    <row r="2928" customFormat="false" ht="15" hidden="false" customHeight="false" outlineLevel="0" collapsed="false">
      <c r="A2928" s="7" t="s">
        <v>4794</v>
      </c>
      <c r="B2928" s="7" t="s">
        <v>79</v>
      </c>
      <c r="C2928" s="8" t="s">
        <v>4837</v>
      </c>
      <c r="D2928" s="9" t="str">
        <f aca="false">A2928&amp;"|"&amp;B2928</f>
        <v>Virginia|Clarke County</v>
      </c>
      <c r="E2928" s="10" t="n">
        <v>1360</v>
      </c>
      <c r="F2928" s="10" t="n">
        <v>2264</v>
      </c>
      <c r="G2928" s="10" t="n">
        <v>98</v>
      </c>
      <c r="H2928" s="10" t="n">
        <v>13</v>
      </c>
      <c r="I2928" s="10" t="n">
        <v>967</v>
      </c>
      <c r="J2928" s="10" t="n">
        <v>114185</v>
      </c>
      <c r="K2928" s="11" t="n">
        <v>15060</v>
      </c>
      <c r="L2928" s="12" t="n">
        <f aca="false">IF(COUNT(F2928,G2928)=2,F2928+G2928,"")</f>
        <v>2362</v>
      </c>
      <c r="M2928" s="12" t="n">
        <f aca="false">IF(COUNT(E2928,H2928)=2,E2928+H2928,"")</f>
        <v>1373</v>
      </c>
    </row>
    <row r="2929" customFormat="false" ht="15" hidden="false" customHeight="false" outlineLevel="0" collapsed="false">
      <c r="A2929" s="7" t="s">
        <v>4794</v>
      </c>
      <c r="B2929" s="7" t="s">
        <v>4838</v>
      </c>
      <c r="C2929" s="8" t="s">
        <v>4839</v>
      </c>
      <c r="D2929" s="9" t="str">
        <f aca="false">A2929&amp;"|"&amp;B2929</f>
        <v>Virginia|Colonial Heights city</v>
      </c>
      <c r="E2929" s="10" t="n">
        <v>1162</v>
      </c>
      <c r="F2929" s="10" t="n">
        <v>1520</v>
      </c>
      <c r="G2929" s="10" t="n">
        <v>83</v>
      </c>
      <c r="H2929" s="10" t="n">
        <v>13</v>
      </c>
      <c r="I2929" s="10" t="n">
        <v>1314</v>
      </c>
      <c r="J2929" s="10" t="n">
        <v>76250</v>
      </c>
      <c r="K2929" s="11" t="n">
        <v>18210</v>
      </c>
      <c r="L2929" s="12" t="n">
        <f aca="false">IF(COUNT(F2929,G2929)=2,F2929+G2929,"")</f>
        <v>1603</v>
      </c>
      <c r="M2929" s="12" t="n">
        <f aca="false">IF(COUNT(E2929,H2929)=2,E2929+H2929,"")</f>
        <v>1175</v>
      </c>
    </row>
    <row r="2930" customFormat="false" ht="15" hidden="false" customHeight="false" outlineLevel="0" collapsed="false">
      <c r="A2930" s="7" t="s">
        <v>4794</v>
      </c>
      <c r="B2930" s="7" t="s">
        <v>4840</v>
      </c>
      <c r="C2930" s="8" t="s">
        <v>4841</v>
      </c>
      <c r="D2930" s="9" t="str">
        <f aca="false">A2930&amp;"|"&amp;B2930</f>
        <v>Virginia|Covington city</v>
      </c>
      <c r="E2930" s="10" t="n">
        <v>822</v>
      </c>
      <c r="F2930" s="10" t="n">
        <v>996</v>
      </c>
      <c r="G2930" s="10" t="n">
        <v>78</v>
      </c>
      <c r="H2930" s="10" t="n">
        <v>13</v>
      </c>
      <c r="I2930" s="10" t="n">
        <v>626</v>
      </c>
      <c r="J2930" s="10" t="n">
        <v>42724</v>
      </c>
      <c r="K2930" s="11" t="n">
        <v>5671</v>
      </c>
      <c r="L2930" s="12" t="n">
        <f aca="false">IF(COUNT(F2930,G2930)=2,F2930+G2930,"")</f>
        <v>1074</v>
      </c>
      <c r="M2930" s="12" t="n">
        <f aca="false">IF(COUNT(E2930,H2930)=2,E2930+H2930,"")</f>
        <v>835</v>
      </c>
    </row>
    <row r="2931" customFormat="false" ht="15" hidden="false" customHeight="false" outlineLevel="0" collapsed="false">
      <c r="A2931" s="7" t="s">
        <v>4794</v>
      </c>
      <c r="B2931" s="7" t="s">
        <v>3594</v>
      </c>
      <c r="C2931" s="8" t="s">
        <v>4842</v>
      </c>
      <c r="D2931" s="9" t="str">
        <f aca="false">A2931&amp;"|"&amp;B2931</f>
        <v>Virginia|Craig County</v>
      </c>
      <c r="E2931" s="10" t="n">
        <v>728</v>
      </c>
      <c r="F2931" s="10" t="n">
        <v>1290</v>
      </c>
      <c r="G2931" s="10" t="n">
        <v>78</v>
      </c>
      <c r="H2931" s="10" t="n">
        <v>13</v>
      </c>
      <c r="I2931" s="10" t="n">
        <v>666</v>
      </c>
      <c r="J2931" s="10" t="n">
        <v>67778</v>
      </c>
      <c r="K2931" s="11" t="n">
        <v>4881</v>
      </c>
      <c r="L2931" s="12" t="n">
        <f aca="false">IF(COUNT(F2931,G2931)=2,F2931+G2931,"")</f>
        <v>1368</v>
      </c>
      <c r="M2931" s="12" t="n">
        <f aca="false">IF(COUNT(E2931,H2931)=2,E2931+H2931,"")</f>
        <v>741</v>
      </c>
    </row>
    <row r="2932" customFormat="false" ht="15" hidden="false" customHeight="false" outlineLevel="0" collapsed="false">
      <c r="A2932" s="7" t="s">
        <v>4794</v>
      </c>
      <c r="B2932" s="7" t="s">
        <v>4843</v>
      </c>
      <c r="C2932" s="8" t="s">
        <v>4844</v>
      </c>
      <c r="D2932" s="9" t="str">
        <f aca="false">A2932&amp;"|"&amp;B2932</f>
        <v>Virginia|Culpeper County</v>
      </c>
      <c r="E2932" s="10" t="n">
        <v>1417</v>
      </c>
      <c r="F2932" s="10" t="n">
        <v>1938</v>
      </c>
      <c r="G2932" s="10" t="n">
        <v>102</v>
      </c>
      <c r="H2932" s="10" t="n">
        <v>13</v>
      </c>
      <c r="I2932" s="10" t="n">
        <v>942</v>
      </c>
      <c r="J2932" s="10" t="n">
        <v>96098</v>
      </c>
      <c r="K2932" s="11" t="n">
        <v>53563</v>
      </c>
      <c r="L2932" s="12" t="n">
        <f aca="false">IF(COUNT(F2932,G2932)=2,F2932+G2932,"")</f>
        <v>2040</v>
      </c>
      <c r="M2932" s="12" t="n">
        <f aca="false">IF(COUNT(E2932,H2932)=2,E2932+H2932,"")</f>
        <v>1430</v>
      </c>
    </row>
    <row r="2933" customFormat="false" ht="15" hidden="false" customHeight="false" outlineLevel="0" collapsed="false">
      <c r="A2933" s="7" t="s">
        <v>4794</v>
      </c>
      <c r="B2933" s="7" t="s">
        <v>1178</v>
      </c>
      <c r="C2933" s="8" t="s">
        <v>4845</v>
      </c>
      <c r="D2933" s="9" t="str">
        <f aca="false">A2933&amp;"|"&amp;B2933</f>
        <v>Virginia|Cumberland County</v>
      </c>
      <c r="E2933" s="10" t="n">
        <v>847</v>
      </c>
      <c r="F2933" s="10" t="n">
        <v>1422</v>
      </c>
      <c r="G2933" s="10" t="n">
        <v>78</v>
      </c>
      <c r="H2933" s="10" t="n">
        <v>13</v>
      </c>
      <c r="I2933" s="10" t="n">
        <v>648</v>
      </c>
      <c r="J2933" s="10" t="n">
        <v>57057</v>
      </c>
      <c r="K2933" s="11" t="n">
        <v>9745</v>
      </c>
      <c r="L2933" s="12" t="n">
        <f aca="false">IF(COUNT(F2933,G2933)=2,F2933+G2933,"")</f>
        <v>1500</v>
      </c>
      <c r="M2933" s="12" t="n">
        <f aca="false">IF(COUNT(E2933,H2933)=2,E2933+H2933,"")</f>
        <v>860</v>
      </c>
    </row>
    <row r="2934" customFormat="false" ht="15" hidden="false" customHeight="false" outlineLevel="0" collapsed="false">
      <c r="A2934" s="7" t="s">
        <v>4794</v>
      </c>
      <c r="B2934" s="7" t="s">
        <v>4846</v>
      </c>
      <c r="C2934" s="8" t="s">
        <v>4847</v>
      </c>
      <c r="D2934" s="9" t="str">
        <f aca="false">A2934&amp;"|"&amp;B2934</f>
        <v>Virginia|Danville city</v>
      </c>
      <c r="E2934" s="10" t="n">
        <v>808</v>
      </c>
      <c r="F2934" s="10" t="n">
        <v>1091</v>
      </c>
      <c r="G2934" s="10" t="n">
        <v>78</v>
      </c>
      <c r="H2934" s="10" t="n">
        <v>13</v>
      </c>
      <c r="I2934" s="10" t="n">
        <v>603</v>
      </c>
      <c r="J2934" s="10" t="n">
        <v>42778</v>
      </c>
      <c r="K2934" s="11" t="n">
        <v>42239</v>
      </c>
      <c r="L2934" s="12" t="n">
        <f aca="false">IF(COUNT(F2934,G2934)=2,F2934+G2934,"")</f>
        <v>1169</v>
      </c>
      <c r="M2934" s="12" t="n">
        <f aca="false">IF(COUNT(E2934,H2934)=2,E2934+H2934,"")</f>
        <v>821</v>
      </c>
    </row>
    <row r="2935" customFormat="false" ht="15" hidden="false" customHeight="false" outlineLevel="0" collapsed="false">
      <c r="A2935" s="7" t="s">
        <v>4794</v>
      </c>
      <c r="B2935" s="7" t="s">
        <v>4848</v>
      </c>
      <c r="C2935" s="8" t="s">
        <v>4849</v>
      </c>
      <c r="D2935" s="9" t="str">
        <f aca="false">A2935&amp;"|"&amp;B2935</f>
        <v>Virginia|Dickenson County</v>
      </c>
      <c r="E2935" s="10" t="n">
        <v>733</v>
      </c>
      <c r="F2935" s="10" t="n">
        <v>976</v>
      </c>
      <c r="G2935" s="10" t="n">
        <v>78</v>
      </c>
      <c r="H2935" s="10" t="n">
        <v>13</v>
      </c>
      <c r="I2935" s="10" t="n">
        <v>514</v>
      </c>
      <c r="J2935" s="10" t="n">
        <v>43831</v>
      </c>
      <c r="K2935" s="11" t="n">
        <v>13920</v>
      </c>
      <c r="L2935" s="12" t="n">
        <f aca="false">IF(COUNT(F2935,G2935)=2,F2935+G2935,"")</f>
        <v>1054</v>
      </c>
      <c r="M2935" s="12" t="n">
        <f aca="false">IF(COUNT(E2935,H2935)=2,E2935+H2935,"")</f>
        <v>746</v>
      </c>
    </row>
    <row r="2936" customFormat="false" ht="15" hidden="false" customHeight="false" outlineLevel="0" collapsed="false">
      <c r="A2936" s="7" t="s">
        <v>4794</v>
      </c>
      <c r="B2936" s="7" t="s">
        <v>4850</v>
      </c>
      <c r="C2936" s="8" t="s">
        <v>4851</v>
      </c>
      <c r="D2936" s="9" t="str">
        <f aca="false">A2936&amp;"|"&amp;B2936</f>
        <v>Virginia|Dinwiddie County</v>
      </c>
      <c r="E2936" s="10" t="n">
        <v>1242</v>
      </c>
      <c r="F2936" s="10" t="n">
        <v>1543</v>
      </c>
      <c r="G2936" s="10" t="n">
        <v>89</v>
      </c>
      <c r="H2936" s="10" t="n">
        <v>13</v>
      </c>
      <c r="I2936" s="10" t="n">
        <v>843</v>
      </c>
      <c r="J2936" s="10" t="n">
        <v>83898</v>
      </c>
      <c r="K2936" s="11" t="n">
        <v>28083</v>
      </c>
      <c r="L2936" s="12" t="n">
        <f aca="false">IF(COUNT(F2936,G2936)=2,F2936+G2936,"")</f>
        <v>1632</v>
      </c>
      <c r="M2936" s="12" t="n">
        <f aca="false">IF(COUNT(E2936,H2936)=2,E2936+H2936,"")</f>
        <v>1255</v>
      </c>
    </row>
    <row r="2937" customFormat="false" ht="15" hidden="false" customHeight="false" outlineLevel="0" collapsed="false">
      <c r="A2937" s="7" t="s">
        <v>4794</v>
      </c>
      <c r="B2937" s="7" t="s">
        <v>4852</v>
      </c>
      <c r="C2937" s="8" t="s">
        <v>4853</v>
      </c>
      <c r="D2937" s="9" t="str">
        <f aca="false">A2937&amp;"|"&amp;B2937</f>
        <v>Virginia|Emporia city</v>
      </c>
      <c r="E2937" s="10" t="n">
        <v>1060</v>
      </c>
      <c r="F2937" s="10" t="n">
        <v>1708</v>
      </c>
      <c r="G2937" s="10" t="n">
        <v>78</v>
      </c>
      <c r="H2937" s="10" t="n">
        <v>13</v>
      </c>
      <c r="I2937" s="10" t="n">
        <v>836</v>
      </c>
      <c r="J2937" s="10" t="n">
        <v>49375</v>
      </c>
      <c r="K2937" s="11" t="n">
        <v>5633</v>
      </c>
      <c r="L2937" s="12" t="n">
        <f aca="false">IF(COUNT(F2937,G2937)=2,F2937+G2937,"")</f>
        <v>1786</v>
      </c>
      <c r="M2937" s="12" t="n">
        <f aca="false">IF(COUNT(E2937,H2937)=2,E2937+H2937,"")</f>
        <v>1073</v>
      </c>
    </row>
    <row r="2938" customFormat="false" ht="15" hidden="false" customHeight="false" outlineLevel="0" collapsed="false">
      <c r="A2938" s="7" t="s">
        <v>4794</v>
      </c>
      <c r="B2938" s="7" t="s">
        <v>2143</v>
      </c>
      <c r="C2938" s="8" t="s">
        <v>4854</v>
      </c>
      <c r="D2938" s="9" t="str">
        <f aca="false">A2938&amp;"|"&amp;B2938</f>
        <v>Virginia|Essex County</v>
      </c>
      <c r="E2938" s="10" t="n">
        <v>967</v>
      </c>
      <c r="F2938" s="10" t="n">
        <v>1417</v>
      </c>
      <c r="G2938" s="10" t="n">
        <v>78</v>
      </c>
      <c r="H2938" s="10" t="n">
        <v>13</v>
      </c>
      <c r="I2938" s="10" t="n">
        <v>847</v>
      </c>
      <c r="J2938" s="10" t="n">
        <v>56481</v>
      </c>
      <c r="K2938" s="11" t="n">
        <v>10604</v>
      </c>
      <c r="L2938" s="12" t="n">
        <f aca="false">IF(COUNT(F2938,G2938)=2,F2938+G2938,"")</f>
        <v>1495</v>
      </c>
      <c r="M2938" s="12" t="n">
        <f aca="false">IF(COUNT(E2938,H2938)=2,E2938+H2938,"")</f>
        <v>980</v>
      </c>
    </row>
    <row r="2939" customFormat="false" ht="15" hidden="false" customHeight="false" outlineLevel="0" collapsed="false">
      <c r="A2939" s="7" t="s">
        <v>4794</v>
      </c>
      <c r="B2939" s="7" t="s">
        <v>4855</v>
      </c>
      <c r="C2939" s="8" t="s">
        <v>4856</v>
      </c>
      <c r="D2939" s="9" t="str">
        <f aca="false">A2939&amp;"|"&amp;B2939</f>
        <v>Virginia|Fairfax County</v>
      </c>
      <c r="E2939" s="10" t="n">
        <v>2230</v>
      </c>
      <c r="F2939" s="10" t="n">
        <v>3164</v>
      </c>
      <c r="G2939" s="10" t="n">
        <v>160</v>
      </c>
      <c r="H2939" s="10" t="n">
        <v>13</v>
      </c>
      <c r="I2939" s="10" t="n">
        <v>1497</v>
      </c>
      <c r="J2939" s="10" t="n">
        <v>150113</v>
      </c>
      <c r="K2939" s="11" t="n">
        <v>1144474</v>
      </c>
      <c r="L2939" s="12" t="n">
        <f aca="false">IF(COUNT(F2939,G2939)=2,F2939+G2939,"")</f>
        <v>3324</v>
      </c>
      <c r="M2939" s="12" t="n">
        <f aca="false">IF(COUNT(E2939,H2939)=2,E2939+H2939,"")</f>
        <v>2243</v>
      </c>
    </row>
    <row r="2940" customFormat="false" ht="15" hidden="false" customHeight="false" outlineLevel="0" collapsed="false">
      <c r="A2940" s="7" t="s">
        <v>4794</v>
      </c>
      <c r="B2940" s="7" t="s">
        <v>4857</v>
      </c>
      <c r="C2940" s="8" t="s">
        <v>4858</v>
      </c>
      <c r="D2940" s="9" t="str">
        <f aca="false">A2940&amp;"|"&amp;B2940</f>
        <v>Virginia|Fairfax city</v>
      </c>
      <c r="E2940" s="10" t="n">
        <v>2122</v>
      </c>
      <c r="F2940" s="10" t="n">
        <v>3076</v>
      </c>
      <c r="G2940" s="10" t="n">
        <v>152</v>
      </c>
      <c r="H2940" s="10" t="n">
        <v>13</v>
      </c>
      <c r="I2940" s="10" t="n">
        <v>1497</v>
      </c>
      <c r="J2940" s="10" t="n">
        <v>132774</v>
      </c>
      <c r="K2940" s="11" t="n">
        <v>24478</v>
      </c>
      <c r="L2940" s="12" t="n">
        <f aca="false">IF(COUNT(F2940,G2940)=2,F2940+G2940,"")</f>
        <v>3228</v>
      </c>
      <c r="M2940" s="12" t="n">
        <f aca="false">IF(COUNT(E2940,H2940)=2,E2940+H2940,"")</f>
        <v>2135</v>
      </c>
    </row>
    <row r="2941" customFormat="false" ht="15" hidden="false" customHeight="false" outlineLevel="0" collapsed="false">
      <c r="A2941" s="7" t="s">
        <v>4794</v>
      </c>
      <c r="B2941" s="7" t="s">
        <v>4859</v>
      </c>
      <c r="C2941" s="8" t="s">
        <v>4860</v>
      </c>
      <c r="D2941" s="9" t="str">
        <f aca="false">A2941&amp;"|"&amp;B2941</f>
        <v>Virginia|Falls Church city</v>
      </c>
      <c r="E2941" s="10" t="n">
        <v>2205</v>
      </c>
      <c r="F2941" s="10" t="n">
        <v>4001</v>
      </c>
      <c r="G2941" s="10" t="n">
        <v>158</v>
      </c>
      <c r="H2941" s="10" t="n">
        <v>13</v>
      </c>
      <c r="I2941" s="10" t="n">
        <v>1859</v>
      </c>
      <c r="J2941" s="10" t="n">
        <v>154734</v>
      </c>
      <c r="K2941" s="11" t="n">
        <v>14593</v>
      </c>
      <c r="L2941" s="12" t="n">
        <f aca="false">IF(COUNT(F2941,G2941)=2,F2941+G2941,"")</f>
        <v>4159</v>
      </c>
      <c r="M2941" s="12" t="n">
        <f aca="false">IF(COUNT(E2941,H2941)=2,E2941+H2941,"")</f>
        <v>2218</v>
      </c>
    </row>
    <row r="2942" customFormat="false" ht="15" hidden="false" customHeight="false" outlineLevel="0" collapsed="false">
      <c r="A2942" s="7" t="s">
        <v>4794</v>
      </c>
      <c r="B2942" s="7" t="s">
        <v>4861</v>
      </c>
      <c r="C2942" s="8" t="s">
        <v>4862</v>
      </c>
      <c r="D2942" s="9" t="str">
        <f aca="false">A2942&amp;"|"&amp;B2942</f>
        <v>Virginia|Fauquier County</v>
      </c>
      <c r="E2942" s="10" t="n">
        <v>1561</v>
      </c>
      <c r="F2942" s="10" t="n">
        <v>2600</v>
      </c>
      <c r="G2942" s="10" t="n">
        <v>112</v>
      </c>
      <c r="H2942" s="10" t="n">
        <v>13</v>
      </c>
      <c r="I2942" s="10" t="n">
        <v>1197</v>
      </c>
      <c r="J2942" s="10" t="n">
        <v>129495</v>
      </c>
      <c r="K2942" s="11" t="n">
        <v>73935</v>
      </c>
      <c r="L2942" s="12" t="n">
        <f aca="false">IF(COUNT(F2942,G2942)=2,F2942+G2942,"")</f>
        <v>2712</v>
      </c>
      <c r="M2942" s="12" t="n">
        <f aca="false">IF(COUNT(E2942,H2942)=2,E2942+H2942,"")</f>
        <v>1574</v>
      </c>
    </row>
    <row r="2943" customFormat="false" ht="15" hidden="false" customHeight="false" outlineLevel="0" collapsed="false">
      <c r="A2943" s="7" t="s">
        <v>4794</v>
      </c>
      <c r="B2943" s="7" t="s">
        <v>892</v>
      </c>
      <c r="C2943" s="8" t="s">
        <v>4863</v>
      </c>
      <c r="D2943" s="9" t="str">
        <f aca="false">A2943&amp;"|"&amp;B2943</f>
        <v>Virginia|Floyd County</v>
      </c>
      <c r="E2943" s="10" t="n">
        <v>826</v>
      </c>
      <c r="F2943" s="10" t="n">
        <v>1317</v>
      </c>
      <c r="G2943" s="10" t="n">
        <v>78</v>
      </c>
      <c r="H2943" s="10" t="n">
        <v>13</v>
      </c>
      <c r="I2943" s="10" t="n">
        <v>748</v>
      </c>
      <c r="J2943" s="10" t="n">
        <v>61401</v>
      </c>
      <c r="K2943" s="11" t="n">
        <v>15560</v>
      </c>
      <c r="L2943" s="12" t="n">
        <f aca="false">IF(COUNT(F2943,G2943)=2,F2943+G2943,"")</f>
        <v>1395</v>
      </c>
      <c r="M2943" s="12" t="n">
        <f aca="false">IF(COUNT(E2943,H2943)=2,E2943+H2943,"")</f>
        <v>839</v>
      </c>
    </row>
    <row r="2944" customFormat="false" ht="15" hidden="false" customHeight="false" outlineLevel="0" collapsed="false">
      <c r="A2944" s="7" t="s">
        <v>4794</v>
      </c>
      <c r="B2944" s="7" t="s">
        <v>4864</v>
      </c>
      <c r="C2944" s="8" t="s">
        <v>4865</v>
      </c>
      <c r="D2944" s="9" t="str">
        <f aca="false">A2944&amp;"|"&amp;B2944</f>
        <v>Virginia|Fluvanna County</v>
      </c>
      <c r="E2944" s="10" t="n">
        <v>1173</v>
      </c>
      <c r="F2944" s="10" t="n">
        <v>1696</v>
      </c>
      <c r="G2944" s="10" t="n">
        <v>84</v>
      </c>
      <c r="H2944" s="10" t="n">
        <v>13</v>
      </c>
      <c r="I2944" s="10" t="n">
        <v>843</v>
      </c>
      <c r="J2944" s="10" t="n">
        <v>91959</v>
      </c>
      <c r="K2944" s="11" t="n">
        <v>27764</v>
      </c>
      <c r="L2944" s="12" t="n">
        <f aca="false">IF(COUNT(F2944,G2944)=2,F2944+G2944,"")</f>
        <v>1780</v>
      </c>
      <c r="M2944" s="12" t="n">
        <f aca="false">IF(COUNT(E2944,H2944)=2,E2944+H2944,"")</f>
        <v>1186</v>
      </c>
    </row>
    <row r="2945" customFormat="false" ht="15" hidden="false" customHeight="false" outlineLevel="0" collapsed="false">
      <c r="A2945" s="7" t="s">
        <v>4794</v>
      </c>
      <c r="B2945" s="7" t="s">
        <v>113</v>
      </c>
      <c r="C2945" s="8" t="s">
        <v>4866</v>
      </c>
      <c r="D2945" s="9" t="str">
        <f aca="false">A2945&amp;"|"&amp;B2945</f>
        <v>Virginia|Franklin County</v>
      </c>
      <c r="E2945" s="10" t="n">
        <v>797</v>
      </c>
      <c r="F2945" s="10" t="n">
        <v>1373</v>
      </c>
      <c r="G2945" s="10" t="n">
        <v>78</v>
      </c>
      <c r="H2945" s="10" t="n">
        <v>13</v>
      </c>
      <c r="I2945" s="10" t="n">
        <v>748</v>
      </c>
      <c r="J2945" s="10" t="n">
        <v>68348</v>
      </c>
      <c r="K2945" s="11" t="n">
        <v>54958</v>
      </c>
      <c r="L2945" s="12" t="n">
        <f aca="false">IF(COUNT(F2945,G2945)=2,F2945+G2945,"")</f>
        <v>1451</v>
      </c>
      <c r="M2945" s="12" t="n">
        <f aca="false">IF(COUNT(E2945,H2945)=2,E2945+H2945,"")</f>
        <v>810</v>
      </c>
    </row>
    <row r="2946" customFormat="false" ht="15" hidden="false" customHeight="false" outlineLevel="0" collapsed="false">
      <c r="A2946" s="7" t="s">
        <v>4794</v>
      </c>
      <c r="B2946" s="7" t="s">
        <v>4867</v>
      </c>
      <c r="C2946" s="8" t="s">
        <v>4868</v>
      </c>
      <c r="D2946" s="9" t="str">
        <f aca="false">A2946&amp;"|"&amp;B2946</f>
        <v>Virginia|Franklin city</v>
      </c>
      <c r="E2946" s="10" t="n">
        <v>995</v>
      </c>
      <c r="F2946" s="10" t="n">
        <v>1591</v>
      </c>
      <c r="G2946" s="10" t="n">
        <v>78</v>
      </c>
      <c r="H2946" s="10" t="n">
        <v>13</v>
      </c>
      <c r="I2946" s="10" t="n">
        <v>882</v>
      </c>
      <c r="J2946" s="10" t="n">
        <v>65125</v>
      </c>
      <c r="K2946" s="11" t="n">
        <v>8212</v>
      </c>
      <c r="L2946" s="12" t="n">
        <f aca="false">IF(COUNT(F2946,G2946)=2,F2946+G2946,"")</f>
        <v>1669</v>
      </c>
      <c r="M2946" s="12" t="n">
        <f aca="false">IF(COUNT(E2946,H2946)=2,E2946+H2946,"")</f>
        <v>1008</v>
      </c>
    </row>
    <row r="2947" customFormat="false" ht="15" hidden="false" customHeight="false" outlineLevel="0" collapsed="false">
      <c r="A2947" s="7" t="s">
        <v>4794</v>
      </c>
      <c r="B2947" s="7" t="s">
        <v>2112</v>
      </c>
      <c r="C2947" s="8" t="s">
        <v>4869</v>
      </c>
      <c r="D2947" s="9" t="str">
        <f aca="false">A2947&amp;"|"&amp;B2947</f>
        <v>Virginia|Frederick County</v>
      </c>
      <c r="E2947" s="10" t="n">
        <v>1402</v>
      </c>
      <c r="F2947" s="10" t="n">
        <v>1838</v>
      </c>
      <c r="G2947" s="10" t="n">
        <v>101</v>
      </c>
      <c r="H2947" s="10" t="n">
        <v>13</v>
      </c>
      <c r="I2947" s="10" t="n">
        <v>942</v>
      </c>
      <c r="J2947" s="10" t="n">
        <v>95603</v>
      </c>
      <c r="K2947" s="11" t="n">
        <v>93355</v>
      </c>
      <c r="L2947" s="12" t="n">
        <f aca="false">IF(COUNT(F2947,G2947)=2,F2947+G2947,"")</f>
        <v>1939</v>
      </c>
      <c r="M2947" s="12" t="n">
        <f aca="false">IF(COUNT(E2947,H2947)=2,E2947+H2947,"")</f>
        <v>1415</v>
      </c>
    </row>
    <row r="2948" customFormat="false" ht="15" hidden="false" customHeight="false" outlineLevel="0" collapsed="false">
      <c r="A2948" s="7" t="s">
        <v>4794</v>
      </c>
      <c r="B2948" s="7" t="s">
        <v>4870</v>
      </c>
      <c r="C2948" s="8" t="s">
        <v>4871</v>
      </c>
      <c r="D2948" s="9" t="str">
        <f aca="false">A2948&amp;"|"&amp;B2948</f>
        <v>Virginia|Fredericksburg city</v>
      </c>
      <c r="E2948" s="10" t="n">
        <v>1521</v>
      </c>
      <c r="F2948" s="10" t="n">
        <v>2363</v>
      </c>
      <c r="G2948" s="10" t="n">
        <v>109</v>
      </c>
      <c r="H2948" s="10" t="n">
        <v>13</v>
      </c>
      <c r="I2948" s="10" t="n">
        <v>1016</v>
      </c>
      <c r="J2948" s="10" t="n">
        <v>85368</v>
      </c>
      <c r="K2948" s="11" t="n">
        <v>28383</v>
      </c>
      <c r="L2948" s="12" t="n">
        <f aca="false">IF(COUNT(F2948,G2948)=2,F2948+G2948,"")</f>
        <v>2472</v>
      </c>
      <c r="M2948" s="12" t="n">
        <f aca="false">IF(COUNT(E2948,H2948)=2,E2948+H2948,"")</f>
        <v>1534</v>
      </c>
    </row>
    <row r="2949" customFormat="false" ht="15" hidden="false" customHeight="false" outlineLevel="0" collapsed="false">
      <c r="A2949" s="7" t="s">
        <v>4794</v>
      </c>
      <c r="B2949" s="7" t="s">
        <v>4872</v>
      </c>
      <c r="C2949" s="8" t="s">
        <v>4873</v>
      </c>
      <c r="D2949" s="9" t="str">
        <f aca="false">A2949&amp;"|"&amp;B2949</f>
        <v>Virginia|Galax city</v>
      </c>
      <c r="E2949" s="10" t="n">
        <v>692</v>
      </c>
      <c r="F2949" s="10" t="n">
        <v>1072</v>
      </c>
      <c r="G2949" s="10" t="n">
        <v>78</v>
      </c>
      <c r="H2949" s="10" t="n">
        <v>13</v>
      </c>
      <c r="I2949" s="10" t="n">
        <v>514</v>
      </c>
      <c r="J2949" s="10" t="n">
        <v>41438</v>
      </c>
      <c r="K2949" s="11" t="n">
        <v>6698</v>
      </c>
      <c r="L2949" s="12" t="n">
        <f aca="false">IF(COUNT(F2949,G2949)=2,F2949+G2949,"")</f>
        <v>1150</v>
      </c>
      <c r="M2949" s="12" t="n">
        <f aca="false">IF(COUNT(E2949,H2949)=2,E2949+H2949,"")</f>
        <v>705</v>
      </c>
    </row>
    <row r="2950" customFormat="false" ht="15" hidden="false" customHeight="false" outlineLevel="0" collapsed="false">
      <c r="A2950" s="7" t="s">
        <v>4794</v>
      </c>
      <c r="B2950" s="7" t="s">
        <v>4221</v>
      </c>
      <c r="C2950" s="8" t="s">
        <v>4874</v>
      </c>
      <c r="D2950" s="9" t="str">
        <f aca="false">A2950&amp;"|"&amp;B2950</f>
        <v>Virginia|Giles County</v>
      </c>
      <c r="E2950" s="10" t="n">
        <v>780</v>
      </c>
      <c r="F2950" s="10" t="n">
        <v>1164</v>
      </c>
      <c r="G2950" s="10" t="n">
        <v>78</v>
      </c>
      <c r="H2950" s="10" t="n">
        <v>13</v>
      </c>
      <c r="I2950" s="10" t="n">
        <v>748</v>
      </c>
      <c r="J2950" s="10" t="n">
        <v>64819</v>
      </c>
      <c r="K2950" s="11" t="n">
        <v>16610</v>
      </c>
      <c r="L2950" s="12" t="n">
        <f aca="false">IF(COUNT(F2950,G2950)=2,F2950+G2950,"")</f>
        <v>1242</v>
      </c>
      <c r="M2950" s="12" t="n">
        <f aca="false">IF(COUNT(E2950,H2950)=2,E2950+H2950,"")</f>
        <v>793</v>
      </c>
    </row>
    <row r="2951" customFormat="false" ht="15" hidden="false" customHeight="false" outlineLevel="0" collapsed="false">
      <c r="A2951" s="7" t="s">
        <v>4794</v>
      </c>
      <c r="B2951" s="7" t="s">
        <v>3017</v>
      </c>
      <c r="C2951" s="8" t="s">
        <v>4875</v>
      </c>
      <c r="D2951" s="9" t="str">
        <f aca="false">A2951&amp;"|"&amp;B2951</f>
        <v>Virginia|Gloucester County</v>
      </c>
      <c r="E2951" s="10" t="n">
        <v>1144</v>
      </c>
      <c r="F2951" s="10" t="n">
        <v>1659</v>
      </c>
      <c r="G2951" s="10" t="n">
        <v>82</v>
      </c>
      <c r="H2951" s="10" t="n">
        <v>13</v>
      </c>
      <c r="I2951" s="10" t="n">
        <v>909</v>
      </c>
      <c r="J2951" s="10" t="n">
        <v>83689</v>
      </c>
      <c r="K2951" s="11" t="n">
        <v>39228</v>
      </c>
      <c r="L2951" s="12" t="n">
        <f aca="false">IF(COUNT(F2951,G2951)=2,F2951+G2951,"")</f>
        <v>1741</v>
      </c>
      <c r="M2951" s="12" t="n">
        <f aca="false">IF(COUNT(E2951,H2951)=2,E2951+H2951,"")</f>
        <v>1157</v>
      </c>
    </row>
    <row r="2952" customFormat="false" ht="15" hidden="false" customHeight="false" outlineLevel="0" collapsed="false">
      <c r="A2952" s="7" t="s">
        <v>4794</v>
      </c>
      <c r="B2952" s="7" t="s">
        <v>4876</v>
      </c>
      <c r="C2952" s="8" t="s">
        <v>4877</v>
      </c>
      <c r="D2952" s="9" t="str">
        <f aca="false">A2952&amp;"|"&amp;B2952</f>
        <v>Virginia|Goochland County</v>
      </c>
      <c r="E2952" s="10" t="n">
        <v>1567</v>
      </c>
      <c r="F2952" s="10" t="n">
        <v>2174</v>
      </c>
      <c r="G2952" s="10" t="n">
        <v>113</v>
      </c>
      <c r="H2952" s="10" t="n">
        <v>13</v>
      </c>
      <c r="I2952" s="10" t="n">
        <v>1272</v>
      </c>
      <c r="J2952" s="10" t="n">
        <v>118695</v>
      </c>
      <c r="K2952" s="11" t="n">
        <v>25613</v>
      </c>
      <c r="L2952" s="12" t="n">
        <f aca="false">IF(COUNT(F2952,G2952)=2,F2952+G2952,"")</f>
        <v>2287</v>
      </c>
      <c r="M2952" s="12" t="n">
        <f aca="false">IF(COUNT(E2952,H2952)=2,E2952+H2952,"")</f>
        <v>1580</v>
      </c>
    </row>
    <row r="2953" customFormat="false" ht="15" hidden="false" customHeight="false" outlineLevel="0" collapsed="false">
      <c r="A2953" s="7" t="s">
        <v>4794</v>
      </c>
      <c r="B2953" s="7" t="s">
        <v>1825</v>
      </c>
      <c r="C2953" s="8" t="s">
        <v>4878</v>
      </c>
      <c r="D2953" s="9" t="str">
        <f aca="false">A2953&amp;"|"&amp;B2953</f>
        <v>Virginia|Grayson County</v>
      </c>
      <c r="E2953" s="10" t="n">
        <v>712</v>
      </c>
      <c r="F2953" s="10" t="n">
        <v>991</v>
      </c>
      <c r="G2953" s="10" t="n">
        <v>78</v>
      </c>
      <c r="H2953" s="10" t="n">
        <v>13</v>
      </c>
      <c r="I2953" s="10" t="n">
        <v>514</v>
      </c>
      <c r="J2953" s="10" t="n">
        <v>42864</v>
      </c>
      <c r="K2953" s="11" t="n">
        <v>15323</v>
      </c>
      <c r="L2953" s="12" t="n">
        <f aca="false">IF(COUNT(F2953,G2953)=2,F2953+G2953,"")</f>
        <v>1069</v>
      </c>
      <c r="M2953" s="12" t="n">
        <f aca="false">IF(COUNT(E2953,H2953)=2,E2953+H2953,"")</f>
        <v>725</v>
      </c>
    </row>
    <row r="2954" customFormat="false" ht="15" hidden="false" customHeight="false" outlineLevel="0" collapsed="false">
      <c r="A2954" s="7" t="s">
        <v>4794</v>
      </c>
      <c r="B2954" s="7" t="s">
        <v>117</v>
      </c>
      <c r="C2954" s="8" t="s">
        <v>4879</v>
      </c>
      <c r="D2954" s="9" t="str">
        <f aca="false">A2954&amp;"|"&amp;B2954</f>
        <v>Virginia|Greene County</v>
      </c>
      <c r="E2954" s="10" t="n">
        <v>1502</v>
      </c>
      <c r="F2954" s="10" t="n">
        <v>1752</v>
      </c>
      <c r="G2954" s="10" t="n">
        <v>108</v>
      </c>
      <c r="H2954" s="10" t="n">
        <v>13</v>
      </c>
      <c r="I2954" s="10" t="n">
        <v>744</v>
      </c>
      <c r="J2954" s="10" t="n">
        <v>85268</v>
      </c>
      <c r="K2954" s="11" t="n">
        <v>20850</v>
      </c>
      <c r="L2954" s="12" t="n">
        <f aca="false">IF(COUNT(F2954,G2954)=2,F2954+G2954,"")</f>
        <v>1860</v>
      </c>
      <c r="M2954" s="12" t="n">
        <f aca="false">IF(COUNT(E2954,H2954)=2,E2954+H2954,"")</f>
        <v>1515</v>
      </c>
    </row>
    <row r="2955" customFormat="false" ht="15" hidden="false" customHeight="false" outlineLevel="0" collapsed="false">
      <c r="A2955" s="7" t="s">
        <v>4794</v>
      </c>
      <c r="B2955" s="7" t="s">
        <v>4880</v>
      </c>
      <c r="C2955" s="8" t="s">
        <v>4881</v>
      </c>
      <c r="D2955" s="9" t="str">
        <f aca="false">A2955&amp;"|"&amp;B2955</f>
        <v>Virginia|Greensville County</v>
      </c>
      <c r="E2955" s="10" t="n">
        <v>960</v>
      </c>
      <c r="F2955" s="10" t="n">
        <v>1039</v>
      </c>
      <c r="G2955" s="10" t="n">
        <v>78</v>
      </c>
      <c r="H2955" s="10" t="n">
        <v>13</v>
      </c>
      <c r="I2955" s="10" t="n">
        <v>760</v>
      </c>
      <c r="J2955" s="10" t="n">
        <v>56759</v>
      </c>
      <c r="K2955" s="11" t="n">
        <v>11304</v>
      </c>
      <c r="L2955" s="12" t="n">
        <f aca="false">IF(COUNT(F2955,G2955)=2,F2955+G2955,"")</f>
        <v>1117</v>
      </c>
      <c r="M2955" s="12" t="n">
        <f aca="false">IF(COUNT(E2955,H2955)=2,E2955+H2955,"")</f>
        <v>973</v>
      </c>
    </row>
    <row r="2956" customFormat="false" ht="15" hidden="false" customHeight="false" outlineLevel="0" collapsed="false">
      <c r="A2956" s="7" t="s">
        <v>4794</v>
      </c>
      <c r="B2956" s="7" t="s">
        <v>3262</v>
      </c>
      <c r="C2956" s="8" t="s">
        <v>4882</v>
      </c>
      <c r="D2956" s="9" t="str">
        <f aca="false">A2956&amp;"|"&amp;B2956</f>
        <v>Virginia|Halifax County</v>
      </c>
      <c r="E2956" s="10" t="n">
        <v>769</v>
      </c>
      <c r="F2956" s="10" t="n">
        <v>1108</v>
      </c>
      <c r="G2956" s="10" t="n">
        <v>78</v>
      </c>
      <c r="H2956" s="10" t="n">
        <v>13</v>
      </c>
      <c r="I2956" s="10" t="n">
        <v>581</v>
      </c>
      <c r="J2956" s="10" t="n">
        <v>49244</v>
      </c>
      <c r="K2956" s="11" t="n">
        <v>33811</v>
      </c>
      <c r="L2956" s="12" t="n">
        <f aca="false">IF(COUNT(F2956,G2956)=2,F2956+G2956,"")</f>
        <v>1186</v>
      </c>
      <c r="M2956" s="12" t="n">
        <f aca="false">IF(COUNT(E2956,H2956)=2,E2956+H2956,"")</f>
        <v>782</v>
      </c>
    </row>
    <row r="2957" customFormat="false" ht="15" hidden="false" customHeight="false" outlineLevel="0" collapsed="false">
      <c r="A2957" s="7" t="s">
        <v>4794</v>
      </c>
      <c r="B2957" s="7" t="s">
        <v>4883</v>
      </c>
      <c r="C2957" s="8" t="s">
        <v>4884</v>
      </c>
      <c r="D2957" s="9" t="str">
        <f aca="false">A2957&amp;"|"&amp;B2957</f>
        <v>Virginia|Hampton city</v>
      </c>
      <c r="E2957" s="10" t="n">
        <v>1346</v>
      </c>
      <c r="F2957" s="10" t="n">
        <v>1656</v>
      </c>
      <c r="G2957" s="10" t="n">
        <v>97</v>
      </c>
      <c r="H2957" s="10" t="n">
        <v>13</v>
      </c>
      <c r="I2957" s="10" t="n">
        <v>937</v>
      </c>
      <c r="J2957" s="10" t="n">
        <v>67758</v>
      </c>
      <c r="K2957" s="11" t="n">
        <v>137334</v>
      </c>
      <c r="L2957" s="12" t="n">
        <f aca="false">IF(COUNT(F2957,G2957)=2,F2957+G2957,"")</f>
        <v>1753</v>
      </c>
      <c r="M2957" s="12" t="n">
        <f aca="false">IF(COUNT(E2957,H2957)=2,E2957+H2957,"")</f>
        <v>1359</v>
      </c>
    </row>
    <row r="2958" customFormat="false" ht="15" hidden="false" customHeight="false" outlineLevel="0" collapsed="false">
      <c r="A2958" s="7" t="s">
        <v>4794</v>
      </c>
      <c r="B2958" s="7" t="s">
        <v>4885</v>
      </c>
      <c r="C2958" s="8" t="s">
        <v>4886</v>
      </c>
      <c r="D2958" s="9" t="str">
        <f aca="false">A2958&amp;"|"&amp;B2958</f>
        <v>Virginia|Hanover County</v>
      </c>
      <c r="E2958" s="10" t="n">
        <v>1496</v>
      </c>
      <c r="F2958" s="10" t="n">
        <v>1964</v>
      </c>
      <c r="G2958" s="10" t="n">
        <v>107</v>
      </c>
      <c r="H2958" s="10" t="n">
        <v>13</v>
      </c>
      <c r="I2958" s="10" t="n">
        <v>1053</v>
      </c>
      <c r="J2958" s="10" t="n">
        <v>109504</v>
      </c>
      <c r="K2958" s="11" t="n">
        <v>111652</v>
      </c>
      <c r="L2958" s="12" t="n">
        <f aca="false">IF(COUNT(F2958,G2958)=2,F2958+G2958,"")</f>
        <v>2071</v>
      </c>
      <c r="M2958" s="12" t="n">
        <f aca="false">IF(COUNT(E2958,H2958)=2,E2958+H2958,"")</f>
        <v>1509</v>
      </c>
    </row>
    <row r="2959" customFormat="false" ht="15" hidden="false" customHeight="false" outlineLevel="0" collapsed="false">
      <c r="A2959" s="7" t="s">
        <v>4794</v>
      </c>
      <c r="B2959" s="7" t="s">
        <v>4887</v>
      </c>
      <c r="C2959" s="8" t="s">
        <v>4888</v>
      </c>
      <c r="D2959" s="9" t="str">
        <f aca="false">A2959&amp;"|"&amp;B2959</f>
        <v>Virginia|Harrisonburg city</v>
      </c>
      <c r="E2959" s="10" t="n">
        <v>1120</v>
      </c>
      <c r="F2959" s="10" t="n">
        <v>1495</v>
      </c>
      <c r="G2959" s="10" t="n">
        <v>80</v>
      </c>
      <c r="H2959" s="10" t="n">
        <v>13</v>
      </c>
      <c r="I2959" s="10" t="n">
        <v>813</v>
      </c>
      <c r="J2959" s="10" t="n">
        <v>59752</v>
      </c>
      <c r="K2959" s="11" t="n">
        <v>51492</v>
      </c>
      <c r="L2959" s="12" t="n">
        <f aca="false">IF(COUNT(F2959,G2959)=2,F2959+G2959,"")</f>
        <v>1575</v>
      </c>
      <c r="M2959" s="12" t="n">
        <f aca="false">IF(COUNT(E2959,H2959)=2,E2959+H2959,"")</f>
        <v>1133</v>
      </c>
    </row>
    <row r="2960" customFormat="false" ht="15" hidden="false" customHeight="false" outlineLevel="0" collapsed="false">
      <c r="A2960" s="7" t="s">
        <v>4794</v>
      </c>
      <c r="B2960" s="7" t="s">
        <v>4889</v>
      </c>
      <c r="C2960" s="8" t="s">
        <v>4890</v>
      </c>
      <c r="D2960" s="9" t="str">
        <f aca="false">A2960&amp;"|"&amp;B2960</f>
        <v>Virginia|Henrico County</v>
      </c>
      <c r="E2960" s="10" t="n">
        <v>1474</v>
      </c>
      <c r="F2960" s="10" t="n">
        <v>1809</v>
      </c>
      <c r="G2960" s="10" t="n">
        <v>106</v>
      </c>
      <c r="H2960" s="10" t="n">
        <v>13</v>
      </c>
      <c r="I2960" s="10" t="n">
        <v>1140</v>
      </c>
      <c r="J2960" s="10" t="n">
        <v>86397</v>
      </c>
      <c r="K2960" s="11" t="n">
        <v>334434</v>
      </c>
      <c r="L2960" s="12" t="n">
        <f aca="false">IF(COUNT(F2960,G2960)=2,F2960+G2960,"")</f>
        <v>1915</v>
      </c>
      <c r="M2960" s="12" t="n">
        <f aca="false">IF(COUNT(E2960,H2960)=2,E2960+H2960,"")</f>
        <v>1487</v>
      </c>
    </row>
    <row r="2961" customFormat="false" ht="15" hidden="false" customHeight="false" outlineLevel="0" collapsed="false">
      <c r="A2961" s="7" t="s">
        <v>4794</v>
      </c>
      <c r="B2961" s="7" t="s">
        <v>121</v>
      </c>
      <c r="C2961" s="8" t="s">
        <v>4891</v>
      </c>
      <c r="D2961" s="9" t="str">
        <f aca="false">A2961&amp;"|"&amp;B2961</f>
        <v>Virginia|Henry County</v>
      </c>
      <c r="E2961" s="10" t="n">
        <v>705</v>
      </c>
      <c r="F2961" s="10" t="n">
        <v>1034</v>
      </c>
      <c r="G2961" s="10" t="n">
        <v>78</v>
      </c>
      <c r="H2961" s="10" t="n">
        <v>13</v>
      </c>
      <c r="I2961" s="10" t="n">
        <v>559</v>
      </c>
      <c r="J2961" s="10" t="n">
        <v>48445</v>
      </c>
      <c r="K2961" s="11" t="n">
        <v>50365</v>
      </c>
      <c r="L2961" s="12" t="n">
        <f aca="false">IF(COUNT(F2961,G2961)=2,F2961+G2961,"")</f>
        <v>1112</v>
      </c>
      <c r="M2961" s="12" t="n">
        <f aca="false">IF(COUNT(E2961,H2961)=2,E2961+H2961,"")</f>
        <v>718</v>
      </c>
    </row>
    <row r="2962" customFormat="false" ht="15" hidden="false" customHeight="false" outlineLevel="0" collapsed="false">
      <c r="A2962" s="7" t="s">
        <v>4794</v>
      </c>
      <c r="B2962" s="7" t="s">
        <v>3493</v>
      </c>
      <c r="C2962" s="8" t="s">
        <v>4892</v>
      </c>
      <c r="D2962" s="9" t="str">
        <f aca="false">A2962&amp;"|"&amp;B2962</f>
        <v>Virginia|Highland County</v>
      </c>
      <c r="E2962" s="10" t="n">
        <v>859</v>
      </c>
      <c r="F2962" s="10" t="n">
        <v>1328</v>
      </c>
      <c r="G2962" s="10" t="n">
        <v>78</v>
      </c>
      <c r="H2962" s="10" t="n">
        <v>13</v>
      </c>
      <c r="I2962" s="10" t="n">
        <v>829</v>
      </c>
      <c r="J2962" s="10" t="n">
        <v>62946</v>
      </c>
      <c r="K2962" s="11" t="n">
        <v>2265</v>
      </c>
      <c r="L2962" s="12" t="n">
        <f aca="false">IF(COUNT(F2962,G2962)=2,F2962+G2962,"")</f>
        <v>1406</v>
      </c>
      <c r="M2962" s="12" t="n">
        <f aca="false">IF(COUNT(E2962,H2962)=2,E2962+H2962,"")</f>
        <v>872</v>
      </c>
    </row>
    <row r="2963" customFormat="false" ht="15" hidden="false" customHeight="false" outlineLevel="0" collapsed="false">
      <c r="A2963" s="7" t="s">
        <v>4794</v>
      </c>
      <c r="B2963" s="7" t="s">
        <v>4893</v>
      </c>
      <c r="C2963" s="8" t="s">
        <v>4894</v>
      </c>
      <c r="D2963" s="9" t="str">
        <f aca="false">A2963&amp;"|"&amp;B2963</f>
        <v>Virginia|Hopewell city</v>
      </c>
      <c r="E2963" s="10" t="n">
        <v>1085</v>
      </c>
      <c r="F2963" s="10" t="n">
        <v>1183</v>
      </c>
      <c r="G2963" s="10" t="n">
        <v>78</v>
      </c>
      <c r="H2963" s="10" t="n">
        <v>13</v>
      </c>
      <c r="I2963" s="10" t="n">
        <v>909</v>
      </c>
      <c r="J2963" s="10" t="n">
        <v>48681</v>
      </c>
      <c r="K2963" s="11" t="n">
        <v>22944</v>
      </c>
      <c r="L2963" s="12" t="n">
        <f aca="false">IF(COUNT(F2963,G2963)=2,F2963+G2963,"")</f>
        <v>1261</v>
      </c>
      <c r="M2963" s="12" t="n">
        <f aca="false">IF(COUNT(E2963,H2963)=2,E2963+H2963,"")</f>
        <v>1098</v>
      </c>
    </row>
    <row r="2964" customFormat="false" ht="15" hidden="false" customHeight="false" outlineLevel="0" collapsed="false">
      <c r="A2964" s="7" t="s">
        <v>4794</v>
      </c>
      <c r="B2964" s="7" t="s">
        <v>4895</v>
      </c>
      <c r="C2964" s="8" t="s">
        <v>4896</v>
      </c>
      <c r="D2964" s="9" t="str">
        <f aca="false">A2964&amp;"|"&amp;B2964</f>
        <v>Virginia|Isle of Wight County</v>
      </c>
      <c r="E2964" s="10" t="n">
        <v>1313</v>
      </c>
      <c r="F2964" s="10" t="n">
        <v>2136</v>
      </c>
      <c r="G2964" s="10" t="n">
        <v>94</v>
      </c>
      <c r="H2964" s="10" t="n">
        <v>13</v>
      </c>
      <c r="I2964" s="10" t="n">
        <v>818</v>
      </c>
      <c r="J2964" s="10" t="n">
        <v>96118</v>
      </c>
      <c r="K2964" s="11" t="n">
        <v>39444</v>
      </c>
      <c r="L2964" s="12" t="n">
        <f aca="false">IF(COUNT(F2964,G2964)=2,F2964+G2964,"")</f>
        <v>2230</v>
      </c>
      <c r="M2964" s="12" t="n">
        <f aca="false">IF(COUNT(E2964,H2964)=2,E2964+H2964,"")</f>
        <v>1326</v>
      </c>
    </row>
    <row r="2965" customFormat="false" ht="15" hidden="false" customHeight="false" outlineLevel="0" collapsed="false">
      <c r="A2965" s="7" t="s">
        <v>4794</v>
      </c>
      <c r="B2965" s="7" t="s">
        <v>4897</v>
      </c>
      <c r="C2965" s="8" t="s">
        <v>4898</v>
      </c>
      <c r="D2965" s="9" t="str">
        <f aca="false">A2965&amp;"|"&amp;B2965</f>
        <v>Virginia|James City County</v>
      </c>
      <c r="E2965" s="10" t="n">
        <v>1491</v>
      </c>
      <c r="F2965" s="10" t="n">
        <v>2118</v>
      </c>
      <c r="G2965" s="10" t="n">
        <v>107</v>
      </c>
      <c r="H2965" s="10" t="n">
        <v>13</v>
      </c>
      <c r="I2965" s="10" t="n">
        <v>986</v>
      </c>
      <c r="J2965" s="10" t="n">
        <v>107046</v>
      </c>
      <c r="K2965" s="11" t="n">
        <v>80046</v>
      </c>
      <c r="L2965" s="12" t="n">
        <f aca="false">IF(COUNT(F2965,G2965)=2,F2965+G2965,"")</f>
        <v>2225</v>
      </c>
      <c r="M2965" s="12" t="n">
        <f aca="false">IF(COUNT(E2965,H2965)=2,E2965+H2965,"")</f>
        <v>1504</v>
      </c>
    </row>
    <row r="2966" customFormat="false" ht="15" hidden="false" customHeight="false" outlineLevel="0" collapsed="false">
      <c r="A2966" s="7" t="s">
        <v>4794</v>
      </c>
      <c r="B2966" s="7" t="s">
        <v>4899</v>
      </c>
      <c r="C2966" s="8" t="s">
        <v>4900</v>
      </c>
      <c r="D2966" s="9" t="str">
        <f aca="false">A2966&amp;"|"&amp;B2966</f>
        <v>Virginia|King George County</v>
      </c>
      <c r="E2966" s="10" t="n">
        <v>1426</v>
      </c>
      <c r="F2966" s="10" t="n">
        <v>2180</v>
      </c>
      <c r="G2966" s="10" t="n">
        <v>102</v>
      </c>
      <c r="H2966" s="10" t="n">
        <v>13</v>
      </c>
      <c r="I2966" s="10" t="n">
        <v>814</v>
      </c>
      <c r="J2966" s="10" t="n">
        <v>110517</v>
      </c>
      <c r="K2966" s="11" t="n">
        <v>27468</v>
      </c>
      <c r="L2966" s="12" t="n">
        <f aca="false">IF(COUNT(F2966,G2966)=2,F2966+G2966,"")</f>
        <v>2282</v>
      </c>
      <c r="M2966" s="12" t="n">
        <f aca="false">IF(COUNT(E2966,H2966)=2,E2966+H2966,"")</f>
        <v>1439</v>
      </c>
    </row>
    <row r="2967" customFormat="false" ht="15" hidden="false" customHeight="false" outlineLevel="0" collapsed="false">
      <c r="A2967" s="7" t="s">
        <v>4794</v>
      </c>
      <c r="B2967" s="7" t="s">
        <v>4901</v>
      </c>
      <c r="C2967" s="8" t="s">
        <v>4902</v>
      </c>
      <c r="D2967" s="9" t="str">
        <f aca="false">A2967&amp;"|"&amp;B2967</f>
        <v>Virginia|King William County</v>
      </c>
      <c r="E2967" s="10" t="n">
        <v>1246</v>
      </c>
      <c r="F2967" s="10" t="n">
        <v>1552</v>
      </c>
      <c r="G2967" s="10" t="n">
        <v>89</v>
      </c>
      <c r="H2967" s="10" t="n">
        <v>13</v>
      </c>
      <c r="I2967" s="10" t="n">
        <v>793</v>
      </c>
      <c r="J2967" s="10" t="n">
        <v>85212</v>
      </c>
      <c r="K2967" s="11" t="n">
        <v>18232</v>
      </c>
      <c r="L2967" s="12" t="n">
        <f aca="false">IF(COUNT(F2967,G2967)=2,F2967+G2967,"")</f>
        <v>1641</v>
      </c>
      <c r="M2967" s="12" t="n">
        <f aca="false">IF(COUNT(E2967,H2967)=2,E2967+H2967,"")</f>
        <v>1259</v>
      </c>
    </row>
    <row r="2968" customFormat="false" ht="15" hidden="false" customHeight="false" outlineLevel="0" collapsed="false">
      <c r="A2968" s="7" t="s">
        <v>4794</v>
      </c>
      <c r="B2968" s="7" t="s">
        <v>4903</v>
      </c>
      <c r="C2968" s="8" t="s">
        <v>4904</v>
      </c>
      <c r="D2968" s="9" t="str">
        <f aca="false">A2968&amp;"|"&amp;B2968</f>
        <v>Virginia|King and Queen County</v>
      </c>
      <c r="E2968" s="10" t="n">
        <v>982</v>
      </c>
      <c r="F2968" s="10" t="n">
        <v>1415</v>
      </c>
      <c r="G2968" s="10" t="n">
        <v>78</v>
      </c>
      <c r="H2968" s="10" t="n">
        <v>13</v>
      </c>
      <c r="I2968" s="10" t="n">
        <v>909</v>
      </c>
      <c r="J2968" s="10" t="n">
        <v>72851</v>
      </c>
      <c r="K2968" s="11" t="n">
        <v>6676</v>
      </c>
      <c r="L2968" s="12" t="n">
        <f aca="false">IF(COUNT(F2968,G2968)=2,F2968+G2968,"")</f>
        <v>1493</v>
      </c>
      <c r="M2968" s="12" t="n">
        <f aca="false">IF(COUNT(E2968,H2968)=2,E2968+H2968,"")</f>
        <v>995</v>
      </c>
    </row>
    <row r="2969" customFormat="false" ht="15" hidden="false" customHeight="false" outlineLevel="0" collapsed="false">
      <c r="A2969" s="7" t="s">
        <v>4794</v>
      </c>
      <c r="B2969" s="7" t="s">
        <v>2904</v>
      </c>
      <c r="C2969" s="8" t="s">
        <v>4905</v>
      </c>
      <c r="D2969" s="9" t="str">
        <f aca="false">A2969&amp;"|"&amp;B2969</f>
        <v>Virginia|Lancaster County</v>
      </c>
      <c r="E2969" s="10" t="n">
        <v>978</v>
      </c>
      <c r="F2969" s="10" t="n">
        <v>1532</v>
      </c>
      <c r="G2969" s="10" t="n">
        <v>78</v>
      </c>
      <c r="H2969" s="10" t="n">
        <v>13</v>
      </c>
      <c r="I2969" s="10" t="n">
        <v>909</v>
      </c>
      <c r="J2969" s="10" t="n">
        <v>67169</v>
      </c>
      <c r="K2969" s="11" t="n">
        <v>10876</v>
      </c>
      <c r="L2969" s="12" t="n">
        <f aca="false">IF(COUNT(F2969,G2969)=2,F2969+G2969,"")</f>
        <v>1610</v>
      </c>
      <c r="M2969" s="12" t="n">
        <f aca="false">IF(COUNT(E2969,H2969)=2,E2969+H2969,"")</f>
        <v>991</v>
      </c>
    </row>
    <row r="2970" customFormat="false" ht="15" hidden="false" customHeight="false" outlineLevel="0" collapsed="false">
      <c r="A2970" s="7" t="s">
        <v>4794</v>
      </c>
      <c r="B2970" s="7" t="s">
        <v>135</v>
      </c>
      <c r="C2970" s="8" t="s">
        <v>4906</v>
      </c>
      <c r="D2970" s="9" t="str">
        <f aca="false">A2970&amp;"|"&amp;B2970</f>
        <v>Virginia|Lee County</v>
      </c>
      <c r="E2970" s="10" t="n">
        <v>725</v>
      </c>
      <c r="F2970" s="10" t="n">
        <v>1027</v>
      </c>
      <c r="G2970" s="10" t="n">
        <v>78</v>
      </c>
      <c r="H2970" s="10" t="n">
        <v>13</v>
      </c>
      <c r="I2970" s="10" t="n">
        <v>514</v>
      </c>
      <c r="J2970" s="10" t="n">
        <v>42269</v>
      </c>
      <c r="K2970" s="11" t="n">
        <v>22042</v>
      </c>
      <c r="L2970" s="12" t="n">
        <f aca="false">IF(COUNT(F2970,G2970)=2,F2970+G2970,"")</f>
        <v>1105</v>
      </c>
      <c r="M2970" s="12" t="n">
        <f aca="false">IF(COUNT(E2970,H2970)=2,E2970+H2970,"")</f>
        <v>738</v>
      </c>
    </row>
    <row r="2971" customFormat="false" ht="15" hidden="false" customHeight="false" outlineLevel="0" collapsed="false">
      <c r="A2971" s="7" t="s">
        <v>4794</v>
      </c>
      <c r="B2971" s="7" t="s">
        <v>4907</v>
      </c>
      <c r="C2971" s="8" t="s">
        <v>4908</v>
      </c>
      <c r="D2971" s="9" t="str">
        <f aca="false">A2971&amp;"|"&amp;B2971</f>
        <v>Virginia|Lexington city</v>
      </c>
      <c r="E2971" s="10" t="n">
        <v>985</v>
      </c>
      <c r="F2971" s="10" t="n">
        <v>1494</v>
      </c>
      <c r="G2971" s="10" t="n">
        <v>78</v>
      </c>
      <c r="H2971" s="10" t="n">
        <v>13</v>
      </c>
      <c r="I2971" s="10" t="n">
        <v>818</v>
      </c>
      <c r="J2971" s="10" t="n">
        <v>89598</v>
      </c>
      <c r="K2971" s="11" t="n">
        <v>7420</v>
      </c>
      <c r="L2971" s="12" t="n">
        <f aca="false">IF(COUNT(F2971,G2971)=2,F2971+G2971,"")</f>
        <v>1572</v>
      </c>
      <c r="M2971" s="12" t="n">
        <f aca="false">IF(COUNT(E2971,H2971)=2,E2971+H2971,"")</f>
        <v>998</v>
      </c>
    </row>
    <row r="2972" customFormat="false" ht="15" hidden="false" customHeight="false" outlineLevel="0" collapsed="false">
      <c r="A2972" s="7" t="s">
        <v>4794</v>
      </c>
      <c r="B2972" s="7" t="s">
        <v>4909</v>
      </c>
      <c r="C2972" s="8" t="s">
        <v>4910</v>
      </c>
      <c r="D2972" s="9" t="str">
        <f aca="false">A2972&amp;"|"&amp;B2972</f>
        <v>Virginia|Loudoun County</v>
      </c>
      <c r="E2972" s="10" t="n">
        <v>2317</v>
      </c>
      <c r="F2972" s="10" t="n">
        <v>3228</v>
      </c>
      <c r="G2972" s="10" t="n">
        <v>166</v>
      </c>
      <c r="H2972" s="10" t="n">
        <v>13</v>
      </c>
      <c r="I2972" s="10" t="n">
        <v>1586</v>
      </c>
      <c r="J2972" s="10" t="n">
        <v>178707</v>
      </c>
      <c r="K2972" s="11" t="n">
        <v>427082</v>
      </c>
      <c r="L2972" s="12" t="n">
        <f aca="false">IF(COUNT(F2972,G2972)=2,F2972+G2972,"")</f>
        <v>3394</v>
      </c>
      <c r="M2972" s="12" t="n">
        <f aca="false">IF(COUNT(E2972,H2972)=2,E2972+H2972,"")</f>
        <v>2330</v>
      </c>
    </row>
    <row r="2973" customFormat="false" ht="15" hidden="false" customHeight="false" outlineLevel="0" collapsed="false">
      <c r="A2973" s="7" t="s">
        <v>4794</v>
      </c>
      <c r="B2973" s="7" t="s">
        <v>1522</v>
      </c>
      <c r="C2973" s="8" t="s">
        <v>4911</v>
      </c>
      <c r="D2973" s="9" t="str">
        <f aca="false">A2973&amp;"|"&amp;B2973</f>
        <v>Virginia|Louisa County</v>
      </c>
      <c r="E2973" s="10" t="n">
        <v>1208</v>
      </c>
      <c r="F2973" s="10" t="n">
        <v>1604</v>
      </c>
      <c r="G2973" s="10" t="n">
        <v>87</v>
      </c>
      <c r="H2973" s="10" t="n">
        <v>13</v>
      </c>
      <c r="I2973" s="10" t="n">
        <v>829</v>
      </c>
      <c r="J2973" s="10" t="n">
        <v>80343</v>
      </c>
      <c r="K2973" s="11" t="n">
        <v>39012</v>
      </c>
      <c r="L2973" s="12" t="n">
        <f aca="false">IF(COUNT(F2973,G2973)=2,F2973+G2973,"")</f>
        <v>1691</v>
      </c>
      <c r="M2973" s="12" t="n">
        <f aca="false">IF(COUNT(E2973,H2973)=2,E2973+H2973,"")</f>
        <v>1221</v>
      </c>
    </row>
    <row r="2974" customFormat="false" ht="15" hidden="false" customHeight="false" outlineLevel="0" collapsed="false">
      <c r="A2974" s="7" t="s">
        <v>4794</v>
      </c>
      <c r="B2974" s="7" t="s">
        <v>4912</v>
      </c>
      <c r="C2974" s="8" t="s">
        <v>4913</v>
      </c>
      <c r="D2974" s="9" t="str">
        <f aca="false">A2974&amp;"|"&amp;B2974</f>
        <v>Virginia|Lunenburg County</v>
      </c>
      <c r="E2974" s="10" t="n">
        <v>780</v>
      </c>
      <c r="F2974" s="10" t="n">
        <v>1196</v>
      </c>
      <c r="G2974" s="10" t="n">
        <v>78</v>
      </c>
      <c r="H2974" s="10" t="n">
        <v>13</v>
      </c>
      <c r="I2974" s="10" t="n">
        <v>581</v>
      </c>
      <c r="J2974" s="10" t="n">
        <v>54460</v>
      </c>
      <c r="K2974" s="11" t="n">
        <v>11990</v>
      </c>
      <c r="L2974" s="12" t="n">
        <f aca="false">IF(COUNT(F2974,G2974)=2,F2974+G2974,"")</f>
        <v>1274</v>
      </c>
      <c r="M2974" s="12" t="n">
        <f aca="false">IF(COUNT(E2974,H2974)=2,E2974+H2974,"")</f>
        <v>793</v>
      </c>
    </row>
    <row r="2975" customFormat="false" ht="15" hidden="false" customHeight="false" outlineLevel="0" collapsed="false">
      <c r="A2975" s="7" t="s">
        <v>4794</v>
      </c>
      <c r="B2975" s="7" t="s">
        <v>4914</v>
      </c>
      <c r="C2975" s="8" t="s">
        <v>4915</v>
      </c>
      <c r="D2975" s="9" t="str">
        <f aca="false">A2975&amp;"|"&amp;B2975</f>
        <v>Virginia|Lynchburg city</v>
      </c>
      <c r="E2975" s="10" t="n">
        <v>1043</v>
      </c>
      <c r="F2975" s="10" t="n">
        <v>1365</v>
      </c>
      <c r="G2975" s="10" t="n">
        <v>78</v>
      </c>
      <c r="H2975" s="10" t="n">
        <v>13</v>
      </c>
      <c r="I2975" s="10" t="n">
        <v>670</v>
      </c>
      <c r="J2975" s="10" t="n">
        <v>59808</v>
      </c>
      <c r="K2975" s="11" t="n">
        <v>79255</v>
      </c>
      <c r="L2975" s="12" t="n">
        <f aca="false">IF(COUNT(F2975,G2975)=2,F2975+G2975,"")</f>
        <v>1443</v>
      </c>
      <c r="M2975" s="12" t="n">
        <f aca="false">IF(COUNT(E2975,H2975)=2,E2975+H2975,"")</f>
        <v>1056</v>
      </c>
    </row>
    <row r="2976" customFormat="false" ht="15" hidden="false" customHeight="false" outlineLevel="0" collapsed="false">
      <c r="A2976" s="7" t="s">
        <v>4794</v>
      </c>
      <c r="B2976" s="7" t="s">
        <v>143</v>
      </c>
      <c r="C2976" s="8" t="s">
        <v>4916</v>
      </c>
      <c r="D2976" s="9" t="str">
        <f aca="false">A2976&amp;"|"&amp;B2976</f>
        <v>Virginia|Madison County</v>
      </c>
      <c r="E2976" s="10" t="n">
        <v>1048</v>
      </c>
      <c r="F2976" s="10" t="n">
        <v>1688</v>
      </c>
      <c r="G2976" s="10" t="n">
        <v>78</v>
      </c>
      <c r="H2976" s="10" t="n">
        <v>13</v>
      </c>
      <c r="I2976" s="10" t="n">
        <v>1096</v>
      </c>
      <c r="J2976" s="10" t="n">
        <v>82972</v>
      </c>
      <c r="K2976" s="11" t="n">
        <v>13931</v>
      </c>
      <c r="L2976" s="12" t="n">
        <f aca="false">IF(COUNT(F2976,G2976)=2,F2976+G2976,"")</f>
        <v>1766</v>
      </c>
      <c r="M2976" s="12" t="n">
        <f aca="false">IF(COUNT(E2976,H2976)=2,E2976+H2976,"")</f>
        <v>1061</v>
      </c>
    </row>
    <row r="2977" customFormat="false" ht="15" hidden="false" customHeight="false" outlineLevel="0" collapsed="false">
      <c r="A2977" s="7" t="s">
        <v>4794</v>
      </c>
      <c r="B2977" s="7" t="s">
        <v>4917</v>
      </c>
      <c r="C2977" s="8" t="s">
        <v>4918</v>
      </c>
      <c r="D2977" s="9" t="str">
        <f aca="false">A2977&amp;"|"&amp;B2977</f>
        <v>Virginia|Manassas Park city</v>
      </c>
      <c r="E2977" s="10" t="n">
        <v>2175</v>
      </c>
      <c r="F2977" s="10" t="n">
        <v>2261</v>
      </c>
      <c r="G2977" s="10" t="n">
        <v>156</v>
      </c>
      <c r="H2977" s="10" t="n">
        <v>13</v>
      </c>
      <c r="I2977" s="10" t="n">
        <v>1810</v>
      </c>
      <c r="J2977" s="10" t="n">
        <v>100668</v>
      </c>
      <c r="K2977" s="11" t="n">
        <v>16923</v>
      </c>
      <c r="L2977" s="12" t="n">
        <f aca="false">IF(COUNT(F2977,G2977)=2,F2977+G2977,"")</f>
        <v>2417</v>
      </c>
      <c r="M2977" s="12" t="n">
        <f aca="false">IF(COUNT(E2977,H2977)=2,E2977+H2977,"")</f>
        <v>2188</v>
      </c>
    </row>
    <row r="2978" customFormat="false" ht="15" hidden="false" customHeight="false" outlineLevel="0" collapsed="false">
      <c r="A2978" s="7" t="s">
        <v>4794</v>
      </c>
      <c r="B2978" s="7" t="s">
        <v>4919</v>
      </c>
      <c r="C2978" s="8" t="s">
        <v>4920</v>
      </c>
      <c r="D2978" s="9" t="str">
        <f aca="false">A2978&amp;"|"&amp;B2978</f>
        <v>Virginia|Manassas city</v>
      </c>
      <c r="E2978" s="10" t="n">
        <v>1835</v>
      </c>
      <c r="F2978" s="10" t="n">
        <v>2389</v>
      </c>
      <c r="G2978" s="10" t="n">
        <v>132</v>
      </c>
      <c r="H2978" s="10" t="n">
        <v>13</v>
      </c>
      <c r="I2978" s="10" t="n">
        <v>1117</v>
      </c>
      <c r="J2978" s="10" t="n">
        <v>117919</v>
      </c>
      <c r="K2978" s="11" t="n">
        <v>42674</v>
      </c>
      <c r="L2978" s="12" t="n">
        <f aca="false">IF(COUNT(F2978,G2978)=2,F2978+G2978,"")</f>
        <v>2521</v>
      </c>
      <c r="M2978" s="12" t="n">
        <f aca="false">IF(COUNT(E2978,H2978)=2,E2978+H2978,"")</f>
        <v>1848</v>
      </c>
    </row>
    <row r="2979" customFormat="false" ht="15" hidden="false" customHeight="false" outlineLevel="0" collapsed="false">
      <c r="A2979" s="7" t="s">
        <v>4794</v>
      </c>
      <c r="B2979" s="7" t="s">
        <v>4921</v>
      </c>
      <c r="C2979" s="8" t="s">
        <v>4922</v>
      </c>
      <c r="D2979" s="9" t="str">
        <f aca="false">A2979&amp;"|"&amp;B2979</f>
        <v>Virginia|Martinsville city</v>
      </c>
      <c r="E2979" s="10" t="n">
        <v>784</v>
      </c>
      <c r="F2979" s="10" t="n">
        <v>1002</v>
      </c>
      <c r="G2979" s="10" t="n">
        <v>78</v>
      </c>
      <c r="H2979" s="10" t="n">
        <v>13</v>
      </c>
      <c r="I2979" s="10" t="n">
        <v>559</v>
      </c>
      <c r="J2979" s="10" t="n">
        <v>42434</v>
      </c>
      <c r="K2979" s="11" t="n">
        <v>13584</v>
      </c>
      <c r="L2979" s="12" t="n">
        <f aca="false">IF(COUNT(F2979,G2979)=2,F2979+G2979,"")</f>
        <v>1080</v>
      </c>
      <c r="M2979" s="12" t="n">
        <f aca="false">IF(COUNT(E2979,H2979)=2,E2979+H2979,"")</f>
        <v>797</v>
      </c>
    </row>
    <row r="2980" customFormat="false" ht="15" hidden="false" customHeight="false" outlineLevel="0" collapsed="false">
      <c r="A2980" s="7" t="s">
        <v>4794</v>
      </c>
      <c r="B2980" s="7" t="s">
        <v>4923</v>
      </c>
      <c r="C2980" s="8" t="s">
        <v>4924</v>
      </c>
      <c r="D2980" s="9" t="str">
        <f aca="false">A2980&amp;"|"&amp;B2980</f>
        <v>Virginia|Mathews County</v>
      </c>
      <c r="E2980" s="10" t="n">
        <v>1108</v>
      </c>
      <c r="F2980" s="10" t="n">
        <v>1782</v>
      </c>
      <c r="G2980" s="10" t="n">
        <v>80</v>
      </c>
      <c r="H2980" s="10" t="n">
        <v>13</v>
      </c>
      <c r="I2980" s="10" t="n">
        <v>760</v>
      </c>
      <c r="J2980" s="10" t="n">
        <v>75487</v>
      </c>
      <c r="K2980" s="11" t="n">
        <v>8517</v>
      </c>
      <c r="L2980" s="12" t="n">
        <f aca="false">IF(COUNT(F2980,G2980)=2,F2980+G2980,"")</f>
        <v>1862</v>
      </c>
      <c r="M2980" s="12" t="n">
        <f aca="false">IF(COUNT(E2980,H2980)=2,E2980+H2980,"")</f>
        <v>1121</v>
      </c>
    </row>
    <row r="2981" customFormat="false" ht="15" hidden="false" customHeight="false" outlineLevel="0" collapsed="false">
      <c r="A2981" s="7" t="s">
        <v>4794</v>
      </c>
      <c r="B2981" s="7" t="s">
        <v>3290</v>
      </c>
      <c r="C2981" s="8" t="s">
        <v>4925</v>
      </c>
      <c r="D2981" s="9" t="str">
        <f aca="false">A2981&amp;"|"&amp;B2981</f>
        <v>Virginia|Mecklenburg County</v>
      </c>
      <c r="E2981" s="10" t="n">
        <v>804</v>
      </c>
      <c r="F2981" s="10" t="n">
        <v>1285</v>
      </c>
      <c r="G2981" s="10" t="n">
        <v>78</v>
      </c>
      <c r="H2981" s="10" t="n">
        <v>13</v>
      </c>
      <c r="I2981" s="10" t="n">
        <v>695</v>
      </c>
      <c r="J2981" s="10" t="n">
        <v>51691</v>
      </c>
      <c r="K2981" s="11" t="n">
        <v>30431</v>
      </c>
      <c r="L2981" s="12" t="n">
        <f aca="false">IF(COUNT(F2981,G2981)=2,F2981+G2981,"")</f>
        <v>1363</v>
      </c>
      <c r="M2981" s="12" t="n">
        <f aca="false">IF(COUNT(E2981,H2981)=2,E2981+H2981,"")</f>
        <v>817</v>
      </c>
    </row>
    <row r="2982" customFormat="false" ht="15" hidden="false" customHeight="false" outlineLevel="0" collapsed="false">
      <c r="A2982" s="7" t="s">
        <v>4794</v>
      </c>
      <c r="B2982" s="7" t="s">
        <v>2150</v>
      </c>
      <c r="C2982" s="8" t="s">
        <v>4926</v>
      </c>
      <c r="D2982" s="9" t="str">
        <f aca="false">A2982&amp;"|"&amp;B2982</f>
        <v>Virginia|Middlesex County</v>
      </c>
      <c r="E2982" s="10" t="n">
        <v>1071</v>
      </c>
      <c r="F2982" s="10" t="n">
        <v>1464</v>
      </c>
      <c r="G2982" s="10" t="n">
        <v>78</v>
      </c>
      <c r="H2982" s="10" t="n">
        <v>13</v>
      </c>
      <c r="I2982" s="10" t="n">
        <v>909</v>
      </c>
      <c r="J2982" s="10" t="n">
        <v>74154</v>
      </c>
      <c r="K2982" s="11" t="n">
        <v>10774</v>
      </c>
      <c r="L2982" s="12" t="n">
        <f aca="false">IF(COUNT(F2982,G2982)=2,F2982+G2982,"")</f>
        <v>1542</v>
      </c>
      <c r="M2982" s="12" t="n">
        <f aca="false">IF(COUNT(E2982,H2982)=2,E2982+H2982,"")</f>
        <v>1084</v>
      </c>
    </row>
    <row r="2983" customFormat="false" ht="15" hidden="false" customHeight="false" outlineLevel="0" collapsed="false">
      <c r="A2983" s="7" t="s">
        <v>4794</v>
      </c>
      <c r="B2983" s="7" t="s">
        <v>155</v>
      </c>
      <c r="C2983" s="8" t="s">
        <v>4927</v>
      </c>
      <c r="D2983" s="9" t="str">
        <f aca="false">A2983&amp;"|"&amp;B2983</f>
        <v>Virginia|Montgomery County</v>
      </c>
      <c r="E2983" s="10" t="n">
        <v>1206</v>
      </c>
      <c r="F2983" s="10" t="n">
        <v>1646</v>
      </c>
      <c r="G2983" s="10" t="n">
        <v>87</v>
      </c>
      <c r="H2983" s="10" t="n">
        <v>13</v>
      </c>
      <c r="I2983" s="10" t="n">
        <v>804</v>
      </c>
      <c r="J2983" s="10" t="n">
        <v>70769</v>
      </c>
      <c r="K2983" s="11" t="n">
        <v>99159</v>
      </c>
      <c r="L2983" s="12" t="n">
        <f aca="false">IF(COUNT(F2983,G2983)=2,F2983+G2983,"")</f>
        <v>1733</v>
      </c>
      <c r="M2983" s="12" t="n">
        <f aca="false">IF(COUNT(E2983,H2983)=2,E2983+H2983,"")</f>
        <v>1219</v>
      </c>
    </row>
    <row r="2984" customFormat="false" ht="15" hidden="false" customHeight="false" outlineLevel="0" collapsed="false">
      <c r="A2984" s="7" t="s">
        <v>4794</v>
      </c>
      <c r="B2984" s="7" t="s">
        <v>1891</v>
      </c>
      <c r="C2984" s="8" t="s">
        <v>4928</v>
      </c>
      <c r="D2984" s="9" t="str">
        <f aca="false">A2984&amp;"|"&amp;B2984</f>
        <v>Virginia|Nelson County</v>
      </c>
      <c r="E2984" s="10" t="n">
        <v>950</v>
      </c>
      <c r="F2984" s="10" t="n">
        <v>1558</v>
      </c>
      <c r="G2984" s="10" t="n">
        <v>78</v>
      </c>
      <c r="H2984" s="10" t="n">
        <v>13</v>
      </c>
      <c r="I2984" s="10" t="n">
        <v>802</v>
      </c>
      <c r="J2984" s="10" t="n">
        <v>68525</v>
      </c>
      <c r="K2984" s="11" t="n">
        <v>14777</v>
      </c>
      <c r="L2984" s="12" t="n">
        <f aca="false">IF(COUNT(F2984,G2984)=2,F2984+G2984,"")</f>
        <v>1636</v>
      </c>
      <c r="M2984" s="12" t="n">
        <f aca="false">IF(COUNT(E2984,H2984)=2,E2984+H2984,"")</f>
        <v>963</v>
      </c>
    </row>
    <row r="2985" customFormat="false" ht="15" hidden="false" customHeight="false" outlineLevel="0" collapsed="false">
      <c r="A2985" s="7" t="s">
        <v>4794</v>
      </c>
      <c r="B2985" s="7" t="s">
        <v>4929</v>
      </c>
      <c r="C2985" s="8" t="s">
        <v>4930</v>
      </c>
      <c r="D2985" s="9" t="str">
        <f aca="false">A2985&amp;"|"&amp;B2985</f>
        <v>Virginia|New Kent County</v>
      </c>
      <c r="E2985" s="10" t="n">
        <v>1653</v>
      </c>
      <c r="F2985" s="10" t="n">
        <v>2035</v>
      </c>
      <c r="G2985" s="10" t="n">
        <v>119</v>
      </c>
      <c r="H2985" s="10" t="n">
        <v>13</v>
      </c>
      <c r="I2985" s="10" t="n">
        <v>793</v>
      </c>
      <c r="J2985" s="10" t="n">
        <v>120125</v>
      </c>
      <c r="K2985" s="11" t="n">
        <v>24139</v>
      </c>
      <c r="L2985" s="12" t="n">
        <f aca="false">IF(COUNT(F2985,G2985)=2,F2985+G2985,"")</f>
        <v>2154</v>
      </c>
      <c r="M2985" s="12" t="n">
        <f aca="false">IF(COUNT(E2985,H2985)=2,E2985+H2985,"")</f>
        <v>1666</v>
      </c>
    </row>
    <row r="2986" customFormat="false" ht="15" hidden="false" customHeight="false" outlineLevel="0" collapsed="false">
      <c r="A2986" s="7" t="s">
        <v>4794</v>
      </c>
      <c r="B2986" s="7" t="s">
        <v>4931</v>
      </c>
      <c r="C2986" s="8" t="s">
        <v>4932</v>
      </c>
      <c r="D2986" s="9" t="str">
        <f aca="false">A2986&amp;"|"&amp;B2986</f>
        <v>Virginia|Newport News city</v>
      </c>
      <c r="E2986" s="10" t="n">
        <v>1285</v>
      </c>
      <c r="F2986" s="10" t="n">
        <v>1710</v>
      </c>
      <c r="G2986" s="10" t="n">
        <v>92</v>
      </c>
      <c r="H2986" s="10" t="n">
        <v>13</v>
      </c>
      <c r="I2986" s="10" t="n">
        <v>986</v>
      </c>
      <c r="J2986" s="10" t="n">
        <v>66718</v>
      </c>
      <c r="K2986" s="11" t="n">
        <v>184774</v>
      </c>
      <c r="L2986" s="12" t="n">
        <f aca="false">IF(COUNT(F2986,G2986)=2,F2986+G2986,"")</f>
        <v>1802</v>
      </c>
      <c r="M2986" s="12" t="n">
        <f aca="false">IF(COUNT(E2986,H2986)=2,E2986+H2986,"")</f>
        <v>1298</v>
      </c>
    </row>
    <row r="2987" customFormat="false" ht="15" hidden="false" customHeight="false" outlineLevel="0" collapsed="false">
      <c r="A2987" s="7" t="s">
        <v>4794</v>
      </c>
      <c r="B2987" s="7" t="s">
        <v>4933</v>
      </c>
      <c r="C2987" s="8" t="s">
        <v>4934</v>
      </c>
      <c r="D2987" s="9" t="str">
        <f aca="false">A2987&amp;"|"&amp;B2987</f>
        <v>Virginia|Norfolk city</v>
      </c>
      <c r="E2987" s="10" t="n">
        <v>1246</v>
      </c>
      <c r="F2987" s="10" t="n">
        <v>1846</v>
      </c>
      <c r="G2987" s="10" t="n">
        <v>89</v>
      </c>
      <c r="H2987" s="10" t="n">
        <v>13</v>
      </c>
      <c r="I2987" s="10" t="n">
        <v>1069</v>
      </c>
      <c r="J2987" s="10" t="n">
        <v>64017</v>
      </c>
      <c r="K2987" s="11" t="n">
        <v>235037</v>
      </c>
      <c r="L2987" s="12" t="n">
        <f aca="false">IF(COUNT(F2987,G2987)=2,F2987+G2987,"")</f>
        <v>1935</v>
      </c>
      <c r="M2987" s="12" t="n">
        <f aca="false">IF(COUNT(E2987,H2987)=2,E2987+H2987,"")</f>
        <v>1259</v>
      </c>
    </row>
    <row r="2988" customFormat="false" ht="15" hidden="false" customHeight="false" outlineLevel="0" collapsed="false">
      <c r="A2988" s="7" t="s">
        <v>4794</v>
      </c>
      <c r="B2988" s="7" t="s">
        <v>3300</v>
      </c>
      <c r="C2988" s="8" t="s">
        <v>4935</v>
      </c>
      <c r="D2988" s="9" t="str">
        <f aca="false">A2988&amp;"|"&amp;B2988</f>
        <v>Virginia|Northampton County</v>
      </c>
      <c r="E2988" s="10" t="n">
        <v>780</v>
      </c>
      <c r="F2988" s="10" t="n">
        <v>1633</v>
      </c>
      <c r="G2988" s="10" t="n">
        <v>78</v>
      </c>
      <c r="H2988" s="10" t="n">
        <v>13</v>
      </c>
      <c r="I2988" s="10" t="n">
        <v>823</v>
      </c>
      <c r="J2988" s="10" t="n">
        <v>55933</v>
      </c>
      <c r="K2988" s="11" t="n">
        <v>12115</v>
      </c>
      <c r="L2988" s="12" t="n">
        <f aca="false">IF(COUNT(F2988,G2988)=2,F2988+G2988,"")</f>
        <v>1711</v>
      </c>
      <c r="M2988" s="12" t="n">
        <f aca="false">IF(COUNT(E2988,H2988)=2,E2988+H2988,"")</f>
        <v>793</v>
      </c>
    </row>
    <row r="2989" customFormat="false" ht="15" hidden="false" customHeight="false" outlineLevel="0" collapsed="false">
      <c r="A2989" s="7" t="s">
        <v>4794</v>
      </c>
      <c r="B2989" s="7" t="s">
        <v>3814</v>
      </c>
      <c r="C2989" s="8" t="s">
        <v>4936</v>
      </c>
      <c r="D2989" s="9" t="str">
        <f aca="false">A2989&amp;"|"&amp;B2989</f>
        <v>Virginia|Northumberland County</v>
      </c>
      <c r="E2989" s="10" t="n">
        <v>1053</v>
      </c>
      <c r="F2989" s="10" t="n">
        <v>1538</v>
      </c>
      <c r="G2989" s="10" t="n">
        <v>78</v>
      </c>
      <c r="H2989" s="10" t="n">
        <v>13</v>
      </c>
      <c r="I2989" s="10" t="n">
        <v>909</v>
      </c>
      <c r="J2989" s="10" t="n">
        <v>69500</v>
      </c>
      <c r="K2989" s="11" t="n">
        <v>12085</v>
      </c>
      <c r="L2989" s="12" t="n">
        <f aca="false">IF(COUNT(F2989,G2989)=2,F2989+G2989,"")</f>
        <v>1616</v>
      </c>
      <c r="M2989" s="12" t="n">
        <f aca="false">IF(COUNT(E2989,H2989)=2,E2989+H2989,"")</f>
        <v>1066</v>
      </c>
    </row>
    <row r="2990" customFormat="false" ht="15" hidden="false" customHeight="false" outlineLevel="0" collapsed="false">
      <c r="A2990" s="7" t="s">
        <v>4794</v>
      </c>
      <c r="B2990" s="7" t="s">
        <v>4937</v>
      </c>
      <c r="C2990" s="8" t="s">
        <v>4938</v>
      </c>
      <c r="D2990" s="9" t="str">
        <f aca="false">A2990&amp;"|"&amp;B2990</f>
        <v>Virginia|Norton city</v>
      </c>
      <c r="E2990" s="10" t="n">
        <v>670</v>
      </c>
      <c r="F2990" s="10" t="n">
        <v>1175</v>
      </c>
      <c r="G2990" s="10" t="n">
        <v>78</v>
      </c>
      <c r="H2990" s="10" t="n">
        <v>13</v>
      </c>
      <c r="I2990" s="10" t="n">
        <v>514</v>
      </c>
      <c r="J2990" s="10" t="n">
        <v>38497</v>
      </c>
      <c r="K2990" s="11" t="n">
        <v>3620</v>
      </c>
      <c r="L2990" s="12" t="n">
        <f aca="false">IF(COUNT(F2990,G2990)=2,F2990+G2990,"")</f>
        <v>1253</v>
      </c>
      <c r="M2990" s="12" t="n">
        <f aca="false">IF(COUNT(E2990,H2990)=2,E2990+H2990,"")</f>
        <v>683</v>
      </c>
    </row>
    <row r="2991" customFormat="false" ht="15" hidden="false" customHeight="false" outlineLevel="0" collapsed="false">
      <c r="A2991" s="7" t="s">
        <v>4794</v>
      </c>
      <c r="B2991" s="7" t="s">
        <v>4939</v>
      </c>
      <c r="C2991" s="8" t="s">
        <v>4940</v>
      </c>
      <c r="D2991" s="9" t="str">
        <f aca="false">A2991&amp;"|"&amp;B2991</f>
        <v>Virginia|Nottoway County</v>
      </c>
      <c r="E2991" s="10" t="n">
        <v>1009</v>
      </c>
      <c r="F2991" s="10" t="n">
        <v>1355</v>
      </c>
      <c r="G2991" s="10" t="n">
        <v>78</v>
      </c>
      <c r="H2991" s="10" t="n">
        <v>13</v>
      </c>
      <c r="I2991" s="10" t="n">
        <v>581</v>
      </c>
      <c r="J2991" s="10" t="n">
        <v>62161</v>
      </c>
      <c r="K2991" s="11" t="n">
        <v>15597</v>
      </c>
      <c r="L2991" s="12" t="n">
        <f aca="false">IF(COUNT(F2991,G2991)=2,F2991+G2991,"")</f>
        <v>1433</v>
      </c>
      <c r="M2991" s="12" t="n">
        <f aca="false">IF(COUNT(E2991,H2991)=2,E2991+H2991,"")</f>
        <v>1022</v>
      </c>
    </row>
    <row r="2992" customFormat="false" ht="15" hidden="false" customHeight="false" outlineLevel="0" collapsed="false">
      <c r="A2992" s="7" t="s">
        <v>4794</v>
      </c>
      <c r="B2992" s="7" t="s">
        <v>472</v>
      </c>
      <c r="C2992" s="8" t="s">
        <v>4941</v>
      </c>
      <c r="D2992" s="9" t="str">
        <f aca="false">A2992&amp;"|"&amp;B2992</f>
        <v>Virginia|Orange County</v>
      </c>
      <c r="E2992" s="10" t="n">
        <v>1145</v>
      </c>
      <c r="F2992" s="10" t="n">
        <v>1734</v>
      </c>
      <c r="G2992" s="10" t="n">
        <v>82</v>
      </c>
      <c r="H2992" s="10" t="n">
        <v>13</v>
      </c>
      <c r="I2992" s="10" t="n">
        <v>1016</v>
      </c>
      <c r="J2992" s="10" t="n">
        <v>94175</v>
      </c>
      <c r="K2992" s="11" t="n">
        <v>37208</v>
      </c>
      <c r="L2992" s="12" t="n">
        <f aca="false">IF(COUNT(F2992,G2992)=2,F2992+G2992,"")</f>
        <v>1816</v>
      </c>
      <c r="M2992" s="12" t="n">
        <f aca="false">IF(COUNT(E2992,H2992)=2,E2992+H2992,"")</f>
        <v>1158</v>
      </c>
    </row>
    <row r="2993" customFormat="false" ht="15" hidden="false" customHeight="false" outlineLevel="0" collapsed="false">
      <c r="A2993" s="7" t="s">
        <v>4794</v>
      </c>
      <c r="B2993" s="7" t="s">
        <v>1545</v>
      </c>
      <c r="C2993" s="8" t="s">
        <v>4942</v>
      </c>
      <c r="D2993" s="9" t="str">
        <f aca="false">A2993&amp;"|"&amp;B2993</f>
        <v>Virginia|Page County</v>
      </c>
      <c r="E2993" s="10" t="n">
        <v>851</v>
      </c>
      <c r="F2993" s="10" t="n">
        <v>1396</v>
      </c>
      <c r="G2993" s="10" t="n">
        <v>78</v>
      </c>
      <c r="H2993" s="10" t="n">
        <v>13</v>
      </c>
      <c r="I2993" s="10" t="n">
        <v>829</v>
      </c>
      <c r="J2993" s="10" t="n">
        <v>59396</v>
      </c>
      <c r="K2993" s="11" t="n">
        <v>23750</v>
      </c>
      <c r="L2993" s="12" t="n">
        <f aca="false">IF(COUNT(F2993,G2993)=2,F2993+G2993,"")</f>
        <v>1474</v>
      </c>
      <c r="M2993" s="12" t="n">
        <f aca="false">IF(COUNT(E2993,H2993)=2,E2993+H2993,"")</f>
        <v>864</v>
      </c>
    </row>
    <row r="2994" customFormat="false" ht="15" hidden="false" customHeight="false" outlineLevel="0" collapsed="false">
      <c r="A2994" s="7" t="s">
        <v>4794</v>
      </c>
      <c r="B2994" s="7" t="s">
        <v>4943</v>
      </c>
      <c r="C2994" s="8" t="s">
        <v>4944</v>
      </c>
      <c r="D2994" s="9" t="str">
        <f aca="false">A2994&amp;"|"&amp;B2994</f>
        <v>Virginia|Patrick County</v>
      </c>
      <c r="E2994" s="10" t="n">
        <v>721</v>
      </c>
      <c r="F2994" s="10" t="n">
        <v>1139</v>
      </c>
      <c r="G2994" s="10" t="n">
        <v>78</v>
      </c>
      <c r="H2994" s="10" t="n">
        <v>13</v>
      </c>
      <c r="I2994" s="10" t="n">
        <v>688</v>
      </c>
      <c r="J2994" s="10" t="n">
        <v>50938</v>
      </c>
      <c r="K2994" s="11" t="n">
        <v>17606</v>
      </c>
      <c r="L2994" s="12" t="n">
        <f aca="false">IF(COUNT(F2994,G2994)=2,F2994+G2994,"")</f>
        <v>1217</v>
      </c>
      <c r="M2994" s="12" t="n">
        <f aca="false">IF(COUNT(E2994,H2994)=2,E2994+H2994,"")</f>
        <v>734</v>
      </c>
    </row>
    <row r="2995" customFormat="false" ht="15" hidden="false" customHeight="false" outlineLevel="0" collapsed="false">
      <c r="A2995" s="7" t="s">
        <v>4794</v>
      </c>
      <c r="B2995" s="7" t="s">
        <v>4945</v>
      </c>
      <c r="C2995" s="8" t="s">
        <v>4946</v>
      </c>
      <c r="D2995" s="9" t="str">
        <f aca="false">A2995&amp;"|"&amp;B2995</f>
        <v>Virginia|Petersburg city</v>
      </c>
      <c r="E2995" s="10" t="n">
        <v>1132</v>
      </c>
      <c r="F2995" s="10" t="n">
        <v>1350</v>
      </c>
      <c r="G2995" s="10" t="n">
        <v>81</v>
      </c>
      <c r="H2995" s="10" t="n">
        <v>13</v>
      </c>
      <c r="I2995" s="10" t="n">
        <v>748</v>
      </c>
      <c r="J2995" s="10" t="n">
        <v>50741</v>
      </c>
      <c r="K2995" s="11" t="n">
        <v>33365</v>
      </c>
      <c r="L2995" s="12" t="n">
        <f aca="false">IF(COUNT(F2995,G2995)=2,F2995+G2995,"")</f>
        <v>1431</v>
      </c>
      <c r="M2995" s="12" t="n">
        <f aca="false">IF(COUNT(E2995,H2995)=2,E2995+H2995,"")</f>
        <v>1145</v>
      </c>
    </row>
    <row r="2996" customFormat="false" ht="15" hidden="false" customHeight="false" outlineLevel="0" collapsed="false">
      <c r="A2996" s="7" t="s">
        <v>4794</v>
      </c>
      <c r="B2996" s="7" t="s">
        <v>4947</v>
      </c>
      <c r="C2996" s="8" t="s">
        <v>4948</v>
      </c>
      <c r="D2996" s="9" t="str">
        <f aca="false">A2996&amp;"|"&amp;B2996</f>
        <v>Virginia|Pittsylvania County</v>
      </c>
      <c r="E2996" s="10" t="n">
        <v>856</v>
      </c>
      <c r="F2996" s="10" t="n">
        <v>1151</v>
      </c>
      <c r="G2996" s="10" t="n">
        <v>78</v>
      </c>
      <c r="H2996" s="10" t="n">
        <v>13</v>
      </c>
      <c r="I2996" s="10" t="n">
        <v>669</v>
      </c>
      <c r="J2996" s="10" t="n">
        <v>54115</v>
      </c>
      <c r="K2996" s="11" t="n">
        <v>60148</v>
      </c>
      <c r="L2996" s="12" t="n">
        <f aca="false">IF(COUNT(F2996,G2996)=2,F2996+G2996,"")</f>
        <v>1229</v>
      </c>
      <c r="M2996" s="12" t="n">
        <f aca="false">IF(COUNT(E2996,H2996)=2,E2996+H2996,"")</f>
        <v>869</v>
      </c>
    </row>
    <row r="2997" customFormat="false" ht="15" hidden="false" customHeight="false" outlineLevel="0" collapsed="false">
      <c r="A2997" s="7" t="s">
        <v>4794</v>
      </c>
      <c r="B2997" s="7" t="s">
        <v>4949</v>
      </c>
      <c r="C2997" s="8" t="s">
        <v>4950</v>
      </c>
      <c r="D2997" s="9" t="str">
        <f aca="false">A2997&amp;"|"&amp;B2997</f>
        <v>Virginia|Poquoson city</v>
      </c>
      <c r="E2997" s="10" t="n">
        <v>1634</v>
      </c>
      <c r="F2997" s="10" t="n">
        <v>2404</v>
      </c>
      <c r="G2997" s="10" t="n">
        <v>117</v>
      </c>
      <c r="H2997" s="10" t="n">
        <v>13</v>
      </c>
      <c r="I2997" s="10" t="n">
        <v>1016</v>
      </c>
      <c r="J2997" s="10" t="n">
        <v>120919</v>
      </c>
      <c r="K2997" s="11" t="n">
        <v>12556</v>
      </c>
      <c r="L2997" s="12" t="n">
        <f aca="false">IF(COUNT(F2997,G2997)=2,F2997+G2997,"")</f>
        <v>2521</v>
      </c>
      <c r="M2997" s="12" t="n">
        <f aca="false">IF(COUNT(E2997,H2997)=2,E2997+H2997,"")</f>
        <v>1647</v>
      </c>
    </row>
    <row r="2998" customFormat="false" ht="15" hidden="false" customHeight="false" outlineLevel="0" collapsed="false">
      <c r="A2998" s="7" t="s">
        <v>4794</v>
      </c>
      <c r="B2998" s="7" t="s">
        <v>4951</v>
      </c>
      <c r="C2998" s="8" t="s">
        <v>4952</v>
      </c>
      <c r="D2998" s="9" t="str">
        <f aca="false">A2998&amp;"|"&amp;B2998</f>
        <v>Virginia|Portsmouth city</v>
      </c>
      <c r="E2998" s="10" t="n">
        <v>1266</v>
      </c>
      <c r="F2998" s="10" t="n">
        <v>1669</v>
      </c>
      <c r="G2998" s="10" t="n">
        <v>91</v>
      </c>
      <c r="H2998" s="10" t="n">
        <v>13</v>
      </c>
      <c r="I2998" s="10" t="n">
        <v>1101</v>
      </c>
      <c r="J2998" s="10" t="n">
        <v>58972</v>
      </c>
      <c r="K2998" s="11" t="n">
        <v>97299</v>
      </c>
      <c r="L2998" s="12" t="n">
        <f aca="false">IF(COUNT(F2998,G2998)=2,F2998+G2998,"")</f>
        <v>1760</v>
      </c>
      <c r="M2998" s="12" t="n">
        <f aca="false">IF(COUNT(E2998,H2998)=2,E2998+H2998,"")</f>
        <v>1279</v>
      </c>
    </row>
    <row r="2999" customFormat="false" ht="15" hidden="false" customHeight="false" outlineLevel="0" collapsed="false">
      <c r="A2999" s="7" t="s">
        <v>4794</v>
      </c>
      <c r="B2999" s="7" t="s">
        <v>4953</v>
      </c>
      <c r="C2999" s="8" t="s">
        <v>4954</v>
      </c>
      <c r="D2999" s="9" t="str">
        <f aca="false">A2999&amp;"|"&amp;B2999</f>
        <v>Virginia|Powhatan County</v>
      </c>
      <c r="E2999" s="10" t="n">
        <v>1107</v>
      </c>
      <c r="F2999" s="10" t="n">
        <v>1968</v>
      </c>
      <c r="G2999" s="10" t="n">
        <v>79</v>
      </c>
      <c r="H2999" s="10" t="n">
        <v>13</v>
      </c>
      <c r="I2999" s="10" t="n">
        <v>900</v>
      </c>
      <c r="J2999" s="10" t="n">
        <v>110667</v>
      </c>
      <c r="K2999" s="11" t="n">
        <v>31074</v>
      </c>
      <c r="L2999" s="12" t="n">
        <f aca="false">IF(COUNT(F2999,G2999)=2,F2999+G2999,"")</f>
        <v>2047</v>
      </c>
      <c r="M2999" s="12" t="n">
        <f aca="false">IF(COUNT(E2999,H2999)=2,E2999+H2999,"")</f>
        <v>1120</v>
      </c>
    </row>
    <row r="3000" customFormat="false" ht="15" hidden="false" customHeight="false" outlineLevel="0" collapsed="false">
      <c r="A3000" s="7" t="s">
        <v>4794</v>
      </c>
      <c r="B3000" s="7" t="s">
        <v>4955</v>
      </c>
      <c r="C3000" s="8" t="s">
        <v>4956</v>
      </c>
      <c r="D3000" s="9" t="str">
        <f aca="false">A3000&amp;"|"&amp;B3000</f>
        <v>Virginia|Prince Edward County</v>
      </c>
      <c r="E3000" s="10" t="n">
        <v>898</v>
      </c>
      <c r="F3000" s="10" t="n">
        <v>1220</v>
      </c>
      <c r="G3000" s="10" t="n">
        <v>78</v>
      </c>
      <c r="H3000" s="10" t="n">
        <v>13</v>
      </c>
      <c r="I3000" s="10" t="n">
        <v>645</v>
      </c>
      <c r="J3000" s="10" t="n">
        <v>55082</v>
      </c>
      <c r="K3000" s="11" t="n">
        <v>21932</v>
      </c>
      <c r="L3000" s="12" t="n">
        <f aca="false">IF(COUNT(F3000,G3000)=2,F3000+G3000,"")</f>
        <v>1298</v>
      </c>
      <c r="M3000" s="12" t="n">
        <f aca="false">IF(COUNT(E3000,H3000)=2,E3000+H3000,"")</f>
        <v>911</v>
      </c>
    </row>
    <row r="3001" customFormat="false" ht="15" hidden="false" customHeight="false" outlineLevel="0" collapsed="false">
      <c r="A3001" s="7" t="s">
        <v>4794</v>
      </c>
      <c r="B3001" s="7" t="s">
        <v>4957</v>
      </c>
      <c r="C3001" s="8" t="s">
        <v>4958</v>
      </c>
      <c r="D3001" s="9" t="str">
        <f aca="false">A3001&amp;"|"&amp;B3001</f>
        <v>Virginia|Prince George County</v>
      </c>
      <c r="E3001" s="10" t="n">
        <v>1563</v>
      </c>
      <c r="F3001" s="10" t="n">
        <v>1629</v>
      </c>
      <c r="G3001" s="10" t="n">
        <v>112</v>
      </c>
      <c r="H3001" s="10" t="n">
        <v>13</v>
      </c>
      <c r="I3001" s="10" t="n">
        <v>843</v>
      </c>
      <c r="J3001" s="10" t="n">
        <v>88225</v>
      </c>
      <c r="K3001" s="11" t="n">
        <v>42873</v>
      </c>
      <c r="L3001" s="12" t="n">
        <f aca="false">IF(COUNT(F3001,G3001)=2,F3001+G3001,"")</f>
        <v>1741</v>
      </c>
      <c r="M3001" s="12" t="n">
        <f aca="false">IF(COUNT(E3001,H3001)=2,E3001+H3001,"")</f>
        <v>1576</v>
      </c>
    </row>
    <row r="3002" customFormat="false" ht="15" hidden="false" customHeight="false" outlineLevel="0" collapsed="false">
      <c r="A3002" s="7" t="s">
        <v>4794</v>
      </c>
      <c r="B3002" s="7" t="s">
        <v>4959</v>
      </c>
      <c r="C3002" s="8" t="s">
        <v>4960</v>
      </c>
      <c r="D3002" s="9" t="str">
        <f aca="false">A3002&amp;"|"&amp;B3002</f>
        <v>Virginia|Prince William County</v>
      </c>
      <c r="E3002" s="10" t="n">
        <v>2002</v>
      </c>
      <c r="F3002" s="10" t="n">
        <v>2668</v>
      </c>
      <c r="G3002" s="10" t="n">
        <v>144</v>
      </c>
      <c r="H3002" s="10" t="n">
        <v>13</v>
      </c>
      <c r="I3002" s="10" t="n">
        <v>1350</v>
      </c>
      <c r="J3002" s="10" t="n">
        <v>128873</v>
      </c>
      <c r="K3002" s="11" t="n">
        <v>484625</v>
      </c>
      <c r="L3002" s="12" t="n">
        <f aca="false">IF(COUNT(F3002,G3002)=2,F3002+G3002,"")</f>
        <v>2812</v>
      </c>
      <c r="M3002" s="12" t="n">
        <f aca="false">IF(COUNT(E3002,H3002)=2,E3002+H3002,"")</f>
        <v>2015</v>
      </c>
    </row>
    <row r="3003" customFormat="false" ht="15" hidden="false" customHeight="false" outlineLevel="0" collapsed="false">
      <c r="A3003" s="7" t="s">
        <v>4794</v>
      </c>
      <c r="B3003" s="7" t="s">
        <v>384</v>
      </c>
      <c r="C3003" s="8" t="s">
        <v>4961</v>
      </c>
      <c r="D3003" s="9" t="str">
        <f aca="false">A3003&amp;"|"&amp;B3003</f>
        <v>Virginia|Pulaski County</v>
      </c>
      <c r="E3003" s="10" t="n">
        <v>815</v>
      </c>
      <c r="F3003" s="10" t="n">
        <v>1237</v>
      </c>
      <c r="G3003" s="10" t="n">
        <v>78</v>
      </c>
      <c r="H3003" s="10" t="n">
        <v>13</v>
      </c>
      <c r="I3003" s="10" t="n">
        <v>748</v>
      </c>
      <c r="J3003" s="10" t="n">
        <v>60767</v>
      </c>
      <c r="K3003" s="11" t="n">
        <v>33771</v>
      </c>
      <c r="L3003" s="12" t="n">
        <f aca="false">IF(COUNT(F3003,G3003)=2,F3003+G3003,"")</f>
        <v>1315</v>
      </c>
      <c r="M3003" s="12" t="n">
        <f aca="false">IF(COUNT(E3003,H3003)=2,E3003+H3003,"")</f>
        <v>828</v>
      </c>
    </row>
    <row r="3004" customFormat="false" ht="15" hidden="false" customHeight="false" outlineLevel="0" collapsed="false">
      <c r="A3004" s="7" t="s">
        <v>4794</v>
      </c>
      <c r="B3004" s="7" t="s">
        <v>4962</v>
      </c>
      <c r="C3004" s="8" t="s">
        <v>4963</v>
      </c>
      <c r="D3004" s="9" t="str">
        <f aca="false">A3004&amp;"|"&amp;B3004</f>
        <v>Virginia|Radford city</v>
      </c>
      <c r="E3004" s="10" t="n">
        <v>966</v>
      </c>
      <c r="F3004" s="10" t="n">
        <v>1409</v>
      </c>
      <c r="G3004" s="10" t="n">
        <v>78</v>
      </c>
      <c r="H3004" s="10" t="n">
        <v>13</v>
      </c>
      <c r="I3004" s="10" t="n">
        <v>626</v>
      </c>
      <c r="J3004" s="10" t="n">
        <v>52791</v>
      </c>
      <c r="K3004" s="11" t="n">
        <v>16505</v>
      </c>
      <c r="L3004" s="12" t="n">
        <f aca="false">IF(COUNT(F3004,G3004)=2,F3004+G3004,"")</f>
        <v>1487</v>
      </c>
      <c r="M3004" s="12" t="n">
        <f aca="false">IF(COUNT(E3004,H3004)=2,E3004+H3004,"")</f>
        <v>979</v>
      </c>
    </row>
    <row r="3005" customFormat="false" ht="15" hidden="false" customHeight="false" outlineLevel="0" collapsed="false">
      <c r="A3005" s="7" t="s">
        <v>4794</v>
      </c>
      <c r="B3005" s="7" t="s">
        <v>4964</v>
      </c>
      <c r="C3005" s="8" t="s">
        <v>4965</v>
      </c>
      <c r="D3005" s="9" t="str">
        <f aca="false">A3005&amp;"|"&amp;B3005</f>
        <v>Virginia|Rappahannock County</v>
      </c>
      <c r="E3005" s="10" t="n">
        <v>1384</v>
      </c>
      <c r="F3005" s="10" t="n">
        <v>1921</v>
      </c>
      <c r="G3005" s="10" t="n">
        <v>99</v>
      </c>
      <c r="H3005" s="10" t="n">
        <v>13</v>
      </c>
      <c r="I3005" s="10" t="n">
        <v>1057</v>
      </c>
      <c r="J3005" s="10" t="n">
        <v>98125</v>
      </c>
      <c r="K3005" s="11" t="n">
        <v>7409</v>
      </c>
      <c r="L3005" s="12" t="n">
        <f aca="false">IF(COUNT(F3005,G3005)=2,F3005+G3005,"")</f>
        <v>2020</v>
      </c>
      <c r="M3005" s="12" t="n">
        <f aca="false">IF(COUNT(E3005,H3005)=2,E3005+H3005,"")</f>
        <v>1397</v>
      </c>
    </row>
    <row r="3006" customFormat="false" ht="15" hidden="false" customHeight="false" outlineLevel="0" collapsed="false">
      <c r="A3006" s="7" t="s">
        <v>4794</v>
      </c>
      <c r="B3006" s="7" t="s">
        <v>993</v>
      </c>
      <c r="C3006" s="8" t="s">
        <v>4966</v>
      </c>
      <c r="D3006" s="9" t="str">
        <f aca="false">A3006&amp;"|"&amp;B3006</f>
        <v>Virginia|Richmond County</v>
      </c>
      <c r="E3006" s="10" t="n">
        <v>1011</v>
      </c>
      <c r="F3006" s="10" t="n">
        <v>1325</v>
      </c>
      <c r="G3006" s="10" t="n">
        <v>78</v>
      </c>
      <c r="H3006" s="10" t="n">
        <v>13</v>
      </c>
      <c r="I3006" s="10" t="n">
        <v>843</v>
      </c>
      <c r="J3006" s="10" t="n">
        <v>64184</v>
      </c>
      <c r="K3006" s="11" t="n">
        <v>9047</v>
      </c>
      <c r="L3006" s="12" t="n">
        <f aca="false">IF(COUNT(F3006,G3006)=2,F3006+G3006,"")</f>
        <v>1403</v>
      </c>
      <c r="M3006" s="12" t="n">
        <f aca="false">IF(COUNT(E3006,H3006)=2,E3006+H3006,"")</f>
        <v>1024</v>
      </c>
    </row>
    <row r="3007" customFormat="false" ht="15" hidden="false" customHeight="false" outlineLevel="0" collapsed="false">
      <c r="A3007" s="7" t="s">
        <v>4794</v>
      </c>
      <c r="B3007" s="7" t="s">
        <v>4967</v>
      </c>
      <c r="C3007" s="8" t="s">
        <v>4968</v>
      </c>
      <c r="D3007" s="9" t="str">
        <f aca="false">A3007&amp;"|"&amp;B3007</f>
        <v>Virginia|Richmond city</v>
      </c>
      <c r="E3007" s="10" t="n">
        <v>1314</v>
      </c>
      <c r="F3007" s="10" t="n">
        <v>1843</v>
      </c>
      <c r="G3007" s="10" t="n">
        <v>94</v>
      </c>
      <c r="H3007" s="10" t="n">
        <v>13</v>
      </c>
      <c r="I3007" s="10" t="n">
        <v>1336</v>
      </c>
      <c r="J3007" s="10" t="n">
        <v>62671</v>
      </c>
      <c r="K3007" s="11" t="n">
        <v>227595</v>
      </c>
      <c r="L3007" s="12" t="n">
        <f aca="false">IF(COUNT(F3007,G3007)=2,F3007+G3007,"")</f>
        <v>1937</v>
      </c>
      <c r="M3007" s="12" t="n">
        <f aca="false">IF(COUNT(E3007,H3007)=2,E3007+H3007,"")</f>
        <v>1327</v>
      </c>
    </row>
    <row r="3008" customFormat="false" ht="15" hidden="false" customHeight="false" outlineLevel="0" collapsed="false">
      <c r="A3008" s="7" t="s">
        <v>4794</v>
      </c>
      <c r="B3008" s="7" t="s">
        <v>4969</v>
      </c>
      <c r="C3008" s="8" t="s">
        <v>4970</v>
      </c>
      <c r="D3008" s="9" t="str">
        <f aca="false">A3008&amp;"|"&amp;B3008</f>
        <v>Virginia|Roanoke County</v>
      </c>
      <c r="E3008" s="10" t="n">
        <v>1148</v>
      </c>
      <c r="F3008" s="10" t="n">
        <v>1591</v>
      </c>
      <c r="G3008" s="10" t="n">
        <v>82</v>
      </c>
      <c r="H3008" s="10" t="n">
        <v>13</v>
      </c>
      <c r="I3008" s="10" t="n">
        <v>1096</v>
      </c>
      <c r="J3008" s="10" t="n">
        <v>82931</v>
      </c>
      <c r="K3008" s="11" t="n">
        <v>96793</v>
      </c>
      <c r="L3008" s="12" t="n">
        <f aca="false">IF(COUNT(F3008,G3008)=2,F3008+G3008,"")</f>
        <v>1673</v>
      </c>
      <c r="M3008" s="12" t="n">
        <f aca="false">IF(COUNT(E3008,H3008)=2,E3008+H3008,"")</f>
        <v>1161</v>
      </c>
    </row>
    <row r="3009" customFormat="false" ht="15" hidden="false" customHeight="false" outlineLevel="0" collapsed="false">
      <c r="A3009" s="7" t="s">
        <v>4794</v>
      </c>
      <c r="B3009" s="7" t="s">
        <v>4971</v>
      </c>
      <c r="C3009" s="8" t="s">
        <v>4972</v>
      </c>
      <c r="D3009" s="9" t="str">
        <f aca="false">A3009&amp;"|"&amp;B3009</f>
        <v>Virginia|Roanoke city</v>
      </c>
      <c r="E3009" s="10" t="n">
        <v>964</v>
      </c>
      <c r="F3009" s="10" t="n">
        <v>1234</v>
      </c>
      <c r="G3009" s="10" t="n">
        <v>78</v>
      </c>
      <c r="H3009" s="10" t="n">
        <v>13</v>
      </c>
      <c r="I3009" s="10" t="n">
        <v>1008</v>
      </c>
      <c r="J3009" s="10" t="n">
        <v>52671</v>
      </c>
      <c r="K3009" s="11" t="n">
        <v>98677</v>
      </c>
      <c r="L3009" s="12" t="n">
        <f aca="false">IF(COUNT(F3009,G3009)=2,F3009+G3009,"")</f>
        <v>1312</v>
      </c>
      <c r="M3009" s="12" t="n">
        <f aca="false">IF(COUNT(E3009,H3009)=2,E3009+H3009,"")</f>
        <v>977</v>
      </c>
    </row>
    <row r="3010" customFormat="false" ht="15" hidden="false" customHeight="false" outlineLevel="0" collapsed="false">
      <c r="A3010" s="7" t="s">
        <v>4794</v>
      </c>
      <c r="B3010" s="7" t="s">
        <v>4973</v>
      </c>
      <c r="C3010" s="8" t="s">
        <v>4974</v>
      </c>
      <c r="D3010" s="9" t="str">
        <f aca="false">A3010&amp;"|"&amp;B3010</f>
        <v>Virginia|Rockbridge County</v>
      </c>
      <c r="E3010" s="10" t="n">
        <v>956</v>
      </c>
      <c r="F3010" s="10" t="n">
        <v>1347</v>
      </c>
      <c r="G3010" s="10" t="n">
        <v>78</v>
      </c>
      <c r="H3010" s="10" t="n">
        <v>13</v>
      </c>
      <c r="I3010" s="10" t="n">
        <v>818</v>
      </c>
      <c r="J3010" s="10" t="n">
        <v>63975</v>
      </c>
      <c r="K3010" s="11" t="n">
        <v>22578</v>
      </c>
      <c r="L3010" s="12" t="n">
        <f aca="false">IF(COUNT(F3010,G3010)=2,F3010+G3010,"")</f>
        <v>1425</v>
      </c>
      <c r="M3010" s="12" t="n">
        <f aca="false">IF(COUNT(E3010,H3010)=2,E3010+H3010,"")</f>
        <v>969</v>
      </c>
    </row>
    <row r="3011" customFormat="false" ht="15" hidden="false" customHeight="false" outlineLevel="0" collapsed="false">
      <c r="A3011" s="7" t="s">
        <v>4794</v>
      </c>
      <c r="B3011" s="7" t="s">
        <v>3000</v>
      </c>
      <c r="C3011" s="8" t="s">
        <v>4975</v>
      </c>
      <c r="D3011" s="9" t="str">
        <f aca="false">A3011&amp;"|"&amp;B3011</f>
        <v>Virginia|Rockingham County</v>
      </c>
      <c r="E3011" s="10" t="n">
        <v>1125</v>
      </c>
      <c r="F3011" s="10" t="n">
        <v>1592</v>
      </c>
      <c r="G3011" s="10" t="n">
        <v>81</v>
      </c>
      <c r="H3011" s="10" t="n">
        <v>13</v>
      </c>
      <c r="I3011" s="10" t="n">
        <v>843</v>
      </c>
      <c r="J3011" s="10" t="n">
        <v>78468</v>
      </c>
      <c r="K3011" s="11" t="n">
        <v>84739</v>
      </c>
      <c r="L3011" s="12" t="n">
        <f aca="false">IF(COUNT(F3011,G3011)=2,F3011+G3011,"")</f>
        <v>1673</v>
      </c>
      <c r="M3011" s="12" t="n">
        <f aca="false">IF(COUNT(E3011,H3011)=2,E3011+H3011,"")</f>
        <v>1138</v>
      </c>
    </row>
    <row r="3012" customFormat="false" ht="15" hidden="false" customHeight="false" outlineLevel="0" collapsed="false">
      <c r="A3012" s="7" t="s">
        <v>4794</v>
      </c>
      <c r="B3012" s="7" t="s">
        <v>167</v>
      </c>
      <c r="C3012" s="8" t="s">
        <v>4976</v>
      </c>
      <c r="D3012" s="9" t="str">
        <f aca="false">A3012&amp;"|"&amp;B3012</f>
        <v>Virginia|Russell County</v>
      </c>
      <c r="E3012" s="10" t="n">
        <v>682</v>
      </c>
      <c r="F3012" s="10" t="n">
        <v>977</v>
      </c>
      <c r="G3012" s="10" t="n">
        <v>78</v>
      </c>
      <c r="H3012" s="10" t="n">
        <v>13</v>
      </c>
      <c r="I3012" s="10" t="n">
        <v>514</v>
      </c>
      <c r="J3012" s="10" t="n">
        <v>49020</v>
      </c>
      <c r="K3012" s="11" t="n">
        <v>25635</v>
      </c>
      <c r="L3012" s="12" t="n">
        <f aca="false">IF(COUNT(F3012,G3012)=2,F3012+G3012,"")</f>
        <v>1055</v>
      </c>
      <c r="M3012" s="12" t="n">
        <f aca="false">IF(COUNT(E3012,H3012)=2,E3012+H3012,"")</f>
        <v>695</v>
      </c>
    </row>
    <row r="3013" customFormat="false" ht="15" hidden="false" customHeight="false" outlineLevel="0" collapsed="false">
      <c r="A3013" s="7" t="s">
        <v>4794</v>
      </c>
      <c r="B3013" s="7" t="s">
        <v>4977</v>
      </c>
      <c r="C3013" s="8" t="s">
        <v>4978</v>
      </c>
      <c r="D3013" s="9" t="str">
        <f aca="false">A3013&amp;"|"&amp;B3013</f>
        <v>Virginia|Salem city</v>
      </c>
      <c r="E3013" s="10" t="n">
        <v>1046</v>
      </c>
      <c r="F3013" s="10" t="n">
        <v>1505</v>
      </c>
      <c r="G3013" s="10" t="n">
        <v>78</v>
      </c>
      <c r="H3013" s="10" t="n">
        <v>13</v>
      </c>
      <c r="I3013" s="10" t="n">
        <v>1010</v>
      </c>
      <c r="J3013" s="10" t="n">
        <v>66716</v>
      </c>
      <c r="K3013" s="11" t="n">
        <v>25477</v>
      </c>
      <c r="L3013" s="12" t="n">
        <f aca="false">IF(COUNT(F3013,G3013)=2,F3013+G3013,"")</f>
        <v>1583</v>
      </c>
      <c r="M3013" s="12" t="n">
        <f aca="false">IF(COUNT(E3013,H3013)=2,E3013+H3013,"")</f>
        <v>1059</v>
      </c>
    </row>
    <row r="3014" customFormat="false" ht="15" hidden="false" customHeight="false" outlineLevel="0" collapsed="false">
      <c r="A3014" s="7" t="s">
        <v>4794</v>
      </c>
      <c r="B3014" s="7" t="s">
        <v>389</v>
      </c>
      <c r="C3014" s="8" t="s">
        <v>4979</v>
      </c>
      <c r="D3014" s="9" t="str">
        <f aca="false">A3014&amp;"|"&amp;B3014</f>
        <v>Virginia|Scott County</v>
      </c>
      <c r="E3014" s="10" t="n">
        <v>665</v>
      </c>
      <c r="F3014" s="10" t="n">
        <v>1145</v>
      </c>
      <c r="G3014" s="10" t="n">
        <v>78</v>
      </c>
      <c r="H3014" s="10" t="n">
        <v>13</v>
      </c>
      <c r="I3014" s="10" t="n">
        <v>514</v>
      </c>
      <c r="J3014" s="10" t="n">
        <v>45136</v>
      </c>
      <c r="K3014" s="11" t="n">
        <v>21504</v>
      </c>
      <c r="L3014" s="12" t="n">
        <f aca="false">IF(COUNT(F3014,G3014)=2,F3014+G3014,"")</f>
        <v>1223</v>
      </c>
      <c r="M3014" s="12" t="n">
        <f aca="false">IF(COUNT(E3014,H3014)=2,E3014+H3014,"")</f>
        <v>678</v>
      </c>
    </row>
    <row r="3015" customFormat="false" ht="15" hidden="false" customHeight="false" outlineLevel="0" collapsed="false">
      <c r="A3015" s="7" t="s">
        <v>4794</v>
      </c>
      <c r="B3015" s="7" t="s">
        <v>4980</v>
      </c>
      <c r="C3015" s="8" t="s">
        <v>4981</v>
      </c>
      <c r="D3015" s="9" t="str">
        <f aca="false">A3015&amp;"|"&amp;B3015</f>
        <v>Virginia|Shenandoah County</v>
      </c>
      <c r="E3015" s="10" t="n">
        <v>968</v>
      </c>
      <c r="F3015" s="10" t="n">
        <v>1462</v>
      </c>
      <c r="G3015" s="10" t="n">
        <v>78</v>
      </c>
      <c r="H3015" s="10" t="n">
        <v>13</v>
      </c>
      <c r="I3015" s="10" t="n">
        <v>669</v>
      </c>
      <c r="J3015" s="10" t="n">
        <v>64437</v>
      </c>
      <c r="K3015" s="11" t="n">
        <v>44630</v>
      </c>
      <c r="L3015" s="12" t="n">
        <f aca="false">IF(COUNT(F3015,G3015)=2,F3015+G3015,"")</f>
        <v>1540</v>
      </c>
      <c r="M3015" s="12" t="n">
        <f aca="false">IF(COUNT(E3015,H3015)=2,E3015+H3015,"")</f>
        <v>981</v>
      </c>
    </row>
    <row r="3016" customFormat="false" ht="15" hidden="false" customHeight="false" outlineLevel="0" collapsed="false">
      <c r="A3016" s="7" t="s">
        <v>4794</v>
      </c>
      <c r="B3016" s="7" t="s">
        <v>4982</v>
      </c>
      <c r="C3016" s="8" t="s">
        <v>4983</v>
      </c>
      <c r="D3016" s="9" t="str">
        <f aca="false">A3016&amp;"|"&amp;B3016</f>
        <v>Virginia|Smyth County</v>
      </c>
      <c r="E3016" s="10" t="n">
        <v>692</v>
      </c>
      <c r="F3016" s="10" t="n">
        <v>1071</v>
      </c>
      <c r="G3016" s="10" t="n">
        <v>78</v>
      </c>
      <c r="H3016" s="10" t="n">
        <v>13</v>
      </c>
      <c r="I3016" s="10" t="n">
        <v>565</v>
      </c>
      <c r="J3016" s="10" t="n">
        <v>46859</v>
      </c>
      <c r="K3016" s="11" t="n">
        <v>29585</v>
      </c>
      <c r="L3016" s="12" t="n">
        <f aca="false">IF(COUNT(F3016,G3016)=2,F3016+G3016,"")</f>
        <v>1149</v>
      </c>
      <c r="M3016" s="12" t="n">
        <f aca="false">IF(COUNT(E3016,H3016)=2,E3016+H3016,"")</f>
        <v>705</v>
      </c>
    </row>
    <row r="3017" customFormat="false" ht="15" hidden="false" customHeight="false" outlineLevel="0" collapsed="false">
      <c r="A3017" s="7" t="s">
        <v>4794</v>
      </c>
      <c r="B3017" s="7" t="s">
        <v>4984</v>
      </c>
      <c r="C3017" s="8" t="s">
        <v>4985</v>
      </c>
      <c r="D3017" s="9" t="str">
        <f aca="false">A3017&amp;"|"&amp;B3017</f>
        <v>Virginia|Southampton County</v>
      </c>
      <c r="E3017" s="10" t="n">
        <v>930</v>
      </c>
      <c r="F3017" s="10" t="n">
        <v>1441</v>
      </c>
      <c r="G3017" s="10" t="n">
        <v>78</v>
      </c>
      <c r="H3017" s="10" t="n">
        <v>13</v>
      </c>
      <c r="I3017" s="10" t="n">
        <v>798</v>
      </c>
      <c r="J3017" s="10" t="n">
        <v>68465</v>
      </c>
      <c r="K3017" s="11" t="n">
        <v>17988</v>
      </c>
      <c r="L3017" s="12" t="n">
        <f aca="false">IF(COUNT(F3017,G3017)=2,F3017+G3017,"")</f>
        <v>1519</v>
      </c>
      <c r="M3017" s="12" t="n">
        <f aca="false">IF(COUNT(E3017,H3017)=2,E3017+H3017,"")</f>
        <v>943</v>
      </c>
    </row>
    <row r="3018" customFormat="false" ht="15" hidden="false" customHeight="false" outlineLevel="0" collapsed="false">
      <c r="A3018" s="7" t="s">
        <v>4794</v>
      </c>
      <c r="B3018" s="7" t="s">
        <v>4986</v>
      </c>
      <c r="C3018" s="8" t="s">
        <v>4987</v>
      </c>
      <c r="D3018" s="9" t="str">
        <f aca="false">A3018&amp;"|"&amp;B3018</f>
        <v>Virginia|Spotsylvania County</v>
      </c>
      <c r="E3018" s="10" t="n">
        <v>1733</v>
      </c>
      <c r="F3018" s="10" t="n">
        <v>2029</v>
      </c>
      <c r="G3018" s="10" t="n">
        <v>124</v>
      </c>
      <c r="H3018" s="10" t="n">
        <v>13</v>
      </c>
      <c r="I3018" s="10" t="n">
        <v>921</v>
      </c>
      <c r="J3018" s="10" t="n">
        <v>109576</v>
      </c>
      <c r="K3018" s="11" t="n">
        <v>143876</v>
      </c>
      <c r="L3018" s="12" t="n">
        <f aca="false">IF(COUNT(F3018,G3018)=2,F3018+G3018,"")</f>
        <v>2153</v>
      </c>
      <c r="M3018" s="12" t="n">
        <f aca="false">IF(COUNT(E3018,H3018)=2,E3018+H3018,"")</f>
        <v>1746</v>
      </c>
    </row>
    <row r="3019" customFormat="false" ht="15" hidden="false" customHeight="false" outlineLevel="0" collapsed="false">
      <c r="A3019" s="7" t="s">
        <v>4794</v>
      </c>
      <c r="B3019" s="7" t="s">
        <v>1736</v>
      </c>
      <c r="C3019" s="8" t="s">
        <v>4988</v>
      </c>
      <c r="D3019" s="9" t="str">
        <f aca="false">A3019&amp;"|"&amp;B3019</f>
        <v>Virginia|Stafford County</v>
      </c>
      <c r="E3019" s="10" t="n">
        <v>1925</v>
      </c>
      <c r="F3019" s="10" t="n">
        <v>2501</v>
      </c>
      <c r="G3019" s="10" t="n">
        <v>138</v>
      </c>
      <c r="H3019" s="10" t="n">
        <v>13</v>
      </c>
      <c r="I3019" s="10" t="n">
        <v>964</v>
      </c>
      <c r="J3019" s="10" t="n">
        <v>133792</v>
      </c>
      <c r="K3019" s="11" t="n">
        <v>160520</v>
      </c>
      <c r="L3019" s="12" t="n">
        <f aca="false">IF(COUNT(F3019,G3019)=2,F3019+G3019,"")</f>
        <v>2639</v>
      </c>
      <c r="M3019" s="12" t="n">
        <f aca="false">IF(COUNT(E3019,H3019)=2,E3019+H3019,"")</f>
        <v>1938</v>
      </c>
    </row>
    <row r="3020" customFormat="false" ht="15" hidden="false" customHeight="false" outlineLevel="0" collapsed="false">
      <c r="A3020" s="7" t="s">
        <v>4794</v>
      </c>
      <c r="B3020" s="7" t="s">
        <v>4989</v>
      </c>
      <c r="C3020" s="8" t="s">
        <v>4990</v>
      </c>
      <c r="D3020" s="9" t="str">
        <f aca="false">A3020&amp;"|"&amp;B3020</f>
        <v>Virginia|Staunton city</v>
      </c>
      <c r="E3020" s="10" t="n">
        <v>993</v>
      </c>
      <c r="F3020" s="10" t="n">
        <v>1335</v>
      </c>
      <c r="G3020" s="10" t="n">
        <v>78</v>
      </c>
      <c r="H3020" s="10" t="n">
        <v>13</v>
      </c>
      <c r="I3020" s="10" t="n">
        <v>909</v>
      </c>
      <c r="J3020" s="10" t="n">
        <v>62586</v>
      </c>
      <c r="K3020" s="11" t="n">
        <v>25765</v>
      </c>
      <c r="L3020" s="12" t="n">
        <f aca="false">IF(COUNT(F3020,G3020)=2,F3020+G3020,"")</f>
        <v>1413</v>
      </c>
      <c r="M3020" s="12" t="n">
        <f aca="false">IF(COUNT(E3020,H3020)=2,E3020+H3020,"")</f>
        <v>1006</v>
      </c>
    </row>
    <row r="3021" customFormat="false" ht="15" hidden="false" customHeight="false" outlineLevel="0" collapsed="false">
      <c r="A3021" s="7" t="s">
        <v>4794</v>
      </c>
      <c r="B3021" s="7" t="s">
        <v>4991</v>
      </c>
      <c r="C3021" s="8" t="s">
        <v>4992</v>
      </c>
      <c r="D3021" s="9" t="str">
        <f aca="false">A3021&amp;"|"&amp;B3021</f>
        <v>Virginia|Suffolk city</v>
      </c>
      <c r="E3021" s="10" t="n">
        <v>1484</v>
      </c>
      <c r="F3021" s="10" t="n">
        <v>2095</v>
      </c>
      <c r="G3021" s="10" t="n">
        <v>107</v>
      </c>
      <c r="H3021" s="10" t="n">
        <v>13</v>
      </c>
      <c r="I3021" s="10" t="n">
        <v>821</v>
      </c>
      <c r="J3021" s="10" t="n">
        <v>90089</v>
      </c>
      <c r="K3021" s="11" t="n">
        <v>96638</v>
      </c>
      <c r="L3021" s="12" t="n">
        <f aca="false">IF(COUNT(F3021,G3021)=2,F3021+G3021,"")</f>
        <v>2202</v>
      </c>
      <c r="M3021" s="12" t="n">
        <f aca="false">IF(COUNT(E3021,H3021)=2,E3021+H3021,"")</f>
        <v>1497</v>
      </c>
    </row>
    <row r="3022" customFormat="false" ht="15" hidden="false" customHeight="false" outlineLevel="0" collapsed="false">
      <c r="A3022" s="7" t="s">
        <v>4794</v>
      </c>
      <c r="B3022" s="7" t="s">
        <v>3333</v>
      </c>
      <c r="C3022" s="8" t="s">
        <v>4993</v>
      </c>
      <c r="D3022" s="9" t="str">
        <f aca="false">A3022&amp;"|"&amp;B3022</f>
        <v>Virginia|Surry County</v>
      </c>
      <c r="E3022" s="10" t="n">
        <v>858</v>
      </c>
      <c r="F3022" s="10" t="n">
        <v>1574</v>
      </c>
      <c r="G3022" s="10" t="n">
        <v>78</v>
      </c>
      <c r="H3022" s="10" t="n">
        <v>13</v>
      </c>
      <c r="I3022" s="10" t="n">
        <v>909</v>
      </c>
      <c r="J3022" s="10" t="n">
        <v>71458</v>
      </c>
      <c r="K3022" s="11" t="n">
        <v>6552</v>
      </c>
      <c r="L3022" s="12" t="n">
        <f aca="false">IF(COUNT(F3022,G3022)=2,F3022+G3022,"")</f>
        <v>1652</v>
      </c>
      <c r="M3022" s="12" t="n">
        <f aca="false">IF(COUNT(E3022,H3022)=2,E3022+H3022,"")</f>
        <v>871</v>
      </c>
    </row>
    <row r="3023" customFormat="false" ht="15" hidden="false" customHeight="false" outlineLevel="0" collapsed="false">
      <c r="A3023" s="7" t="s">
        <v>4794</v>
      </c>
      <c r="B3023" s="7" t="s">
        <v>673</v>
      </c>
      <c r="C3023" s="8" t="s">
        <v>4994</v>
      </c>
      <c r="D3023" s="9" t="str">
        <f aca="false">A3023&amp;"|"&amp;B3023</f>
        <v>Virginia|Sussex County</v>
      </c>
      <c r="E3023" s="10" t="n">
        <v>952</v>
      </c>
      <c r="F3023" s="10" t="n">
        <v>1390</v>
      </c>
      <c r="G3023" s="10" t="n">
        <v>78</v>
      </c>
      <c r="H3023" s="10" t="n">
        <v>13</v>
      </c>
      <c r="I3023" s="10" t="n">
        <v>843</v>
      </c>
      <c r="J3023" s="10" t="n">
        <v>62821</v>
      </c>
      <c r="K3023" s="11" t="n">
        <v>10793</v>
      </c>
      <c r="L3023" s="12" t="n">
        <f aca="false">IF(COUNT(F3023,G3023)=2,F3023+G3023,"")</f>
        <v>1468</v>
      </c>
      <c r="M3023" s="12" t="n">
        <f aca="false">IF(COUNT(E3023,H3023)=2,E3023+H3023,"")</f>
        <v>965</v>
      </c>
    </row>
    <row r="3024" customFormat="false" ht="15" hidden="false" customHeight="false" outlineLevel="0" collapsed="false">
      <c r="A3024" s="7" t="s">
        <v>4794</v>
      </c>
      <c r="B3024" s="7" t="s">
        <v>1287</v>
      </c>
      <c r="C3024" s="8" t="s">
        <v>4995</v>
      </c>
      <c r="D3024" s="9" t="str">
        <f aca="false">A3024&amp;"|"&amp;B3024</f>
        <v>Virginia|Tazewell County</v>
      </c>
      <c r="E3024" s="10" t="n">
        <v>738</v>
      </c>
      <c r="F3024" s="10" t="n">
        <v>1124</v>
      </c>
      <c r="G3024" s="10" t="n">
        <v>78</v>
      </c>
      <c r="H3024" s="10" t="n">
        <v>13</v>
      </c>
      <c r="I3024" s="10" t="n">
        <v>514</v>
      </c>
      <c r="J3024" s="10" t="n">
        <v>45788</v>
      </c>
      <c r="K3024" s="11" t="n">
        <v>39933</v>
      </c>
      <c r="L3024" s="12" t="n">
        <f aca="false">IF(COUNT(F3024,G3024)=2,F3024+G3024,"")</f>
        <v>1202</v>
      </c>
      <c r="M3024" s="12" t="n">
        <f aca="false">IF(COUNT(E3024,H3024)=2,E3024+H3024,"")</f>
        <v>751</v>
      </c>
    </row>
    <row r="3025" customFormat="false" ht="15" hidden="false" customHeight="false" outlineLevel="0" collapsed="false">
      <c r="A3025" s="7" t="s">
        <v>4794</v>
      </c>
      <c r="B3025" s="7" t="s">
        <v>4996</v>
      </c>
      <c r="C3025" s="8" t="s">
        <v>4997</v>
      </c>
      <c r="D3025" s="9" t="str">
        <f aca="false">A3025&amp;"|"&amp;B3025</f>
        <v>Virginia|Virginia Beach city</v>
      </c>
      <c r="E3025" s="10" t="n">
        <v>1649</v>
      </c>
      <c r="F3025" s="10" t="n">
        <v>2070</v>
      </c>
      <c r="G3025" s="10" t="n">
        <v>118</v>
      </c>
      <c r="H3025" s="10" t="n">
        <v>13</v>
      </c>
      <c r="I3025" s="10" t="n">
        <v>1026</v>
      </c>
      <c r="J3025" s="10" t="n">
        <v>90685</v>
      </c>
      <c r="K3025" s="11" t="n">
        <v>457066</v>
      </c>
      <c r="L3025" s="12" t="n">
        <f aca="false">IF(COUNT(F3025,G3025)=2,F3025+G3025,"")</f>
        <v>2188</v>
      </c>
      <c r="M3025" s="12" t="n">
        <f aca="false">IF(COUNT(E3025,H3025)=2,E3025+H3025,"")</f>
        <v>1662</v>
      </c>
    </row>
    <row r="3026" customFormat="false" ht="15" hidden="false" customHeight="false" outlineLevel="0" collapsed="false">
      <c r="A3026" s="7" t="s">
        <v>4794</v>
      </c>
      <c r="B3026" s="7" t="s">
        <v>1043</v>
      </c>
      <c r="C3026" s="8" t="s">
        <v>4998</v>
      </c>
      <c r="D3026" s="9" t="str">
        <f aca="false">A3026&amp;"|"&amp;B3026</f>
        <v>Virginia|Warren County</v>
      </c>
      <c r="E3026" s="10" t="n">
        <v>1199</v>
      </c>
      <c r="F3026" s="10" t="n">
        <v>1808</v>
      </c>
      <c r="G3026" s="10" t="n">
        <v>86</v>
      </c>
      <c r="H3026" s="10" t="n">
        <v>13</v>
      </c>
      <c r="I3026" s="10" t="n">
        <v>744</v>
      </c>
      <c r="J3026" s="10" t="n">
        <v>84331</v>
      </c>
      <c r="K3026" s="11" t="n">
        <v>41104</v>
      </c>
      <c r="L3026" s="12" t="n">
        <f aca="false">IF(COUNT(F3026,G3026)=2,F3026+G3026,"")</f>
        <v>1894</v>
      </c>
      <c r="M3026" s="12" t="n">
        <f aca="false">IF(COUNT(E3026,H3026)=2,E3026+H3026,"")</f>
        <v>1212</v>
      </c>
    </row>
    <row r="3027" customFormat="false" ht="15" hidden="false" customHeight="false" outlineLevel="0" collapsed="false">
      <c r="A3027" s="7" t="s">
        <v>4794</v>
      </c>
      <c r="B3027" s="7" t="s">
        <v>183</v>
      </c>
      <c r="C3027" s="8" t="s">
        <v>4999</v>
      </c>
      <c r="D3027" s="9" t="str">
        <f aca="false">A3027&amp;"|"&amp;B3027</f>
        <v>Virginia|Washington County</v>
      </c>
      <c r="E3027" s="10" t="n">
        <v>832</v>
      </c>
      <c r="F3027" s="10" t="n">
        <v>1259</v>
      </c>
      <c r="G3027" s="10" t="n">
        <v>78</v>
      </c>
      <c r="H3027" s="10" t="n">
        <v>13</v>
      </c>
      <c r="I3027" s="10" t="n">
        <v>570</v>
      </c>
      <c r="J3027" s="10" t="n">
        <v>62774</v>
      </c>
      <c r="K3027" s="11" t="n">
        <v>53913</v>
      </c>
      <c r="L3027" s="12" t="n">
        <f aca="false">IF(COUNT(F3027,G3027)=2,F3027+G3027,"")</f>
        <v>1337</v>
      </c>
      <c r="M3027" s="12" t="n">
        <f aca="false">IF(COUNT(E3027,H3027)=2,E3027+H3027,"")</f>
        <v>845</v>
      </c>
    </row>
    <row r="3028" customFormat="false" ht="15" hidden="false" customHeight="false" outlineLevel="0" collapsed="false">
      <c r="A3028" s="7" t="s">
        <v>4794</v>
      </c>
      <c r="B3028" s="7" t="s">
        <v>5000</v>
      </c>
      <c r="C3028" s="8" t="s">
        <v>5001</v>
      </c>
      <c r="D3028" s="9" t="str">
        <f aca="false">A3028&amp;"|"&amp;B3028</f>
        <v>Virginia|Waynesboro city</v>
      </c>
      <c r="E3028" s="10" t="n">
        <v>972</v>
      </c>
      <c r="F3028" s="10" t="n">
        <v>1405</v>
      </c>
      <c r="G3028" s="10" t="n">
        <v>78</v>
      </c>
      <c r="H3028" s="10" t="n">
        <v>13</v>
      </c>
      <c r="I3028" s="10" t="n">
        <v>847</v>
      </c>
      <c r="J3028" s="10" t="n">
        <v>56364</v>
      </c>
      <c r="K3028" s="11" t="n">
        <v>22574</v>
      </c>
      <c r="L3028" s="12" t="n">
        <f aca="false">IF(COUNT(F3028,G3028)=2,F3028+G3028,"")</f>
        <v>1483</v>
      </c>
      <c r="M3028" s="12" t="n">
        <f aca="false">IF(COUNT(E3028,H3028)=2,E3028+H3028,"")</f>
        <v>985</v>
      </c>
    </row>
    <row r="3029" customFormat="false" ht="15" hidden="false" customHeight="false" outlineLevel="0" collapsed="false">
      <c r="A3029" s="7" t="s">
        <v>4794</v>
      </c>
      <c r="B3029" s="7" t="s">
        <v>3837</v>
      </c>
      <c r="C3029" s="8" t="s">
        <v>5002</v>
      </c>
      <c r="D3029" s="9" t="str">
        <f aca="false">A3029&amp;"|"&amp;B3029</f>
        <v>Virginia|Westmoreland County</v>
      </c>
      <c r="E3029" s="10" t="n">
        <v>991</v>
      </c>
      <c r="F3029" s="10" t="n">
        <v>1473</v>
      </c>
      <c r="G3029" s="10" t="n">
        <v>78</v>
      </c>
      <c r="H3029" s="10" t="n">
        <v>13</v>
      </c>
      <c r="I3029" s="10" t="n">
        <v>909</v>
      </c>
      <c r="J3029" s="10" t="n">
        <v>59766</v>
      </c>
      <c r="K3029" s="11" t="n">
        <v>18683</v>
      </c>
      <c r="L3029" s="12" t="n">
        <f aca="false">IF(COUNT(F3029,G3029)=2,F3029+G3029,"")</f>
        <v>1551</v>
      </c>
      <c r="M3029" s="12" t="n">
        <f aca="false">IF(COUNT(E3029,H3029)=2,E3029+H3029,"")</f>
        <v>1004</v>
      </c>
    </row>
    <row r="3030" customFormat="false" ht="15" hidden="false" customHeight="false" outlineLevel="0" collapsed="false">
      <c r="A3030" s="7" t="s">
        <v>4794</v>
      </c>
      <c r="B3030" s="7" t="s">
        <v>5003</v>
      </c>
      <c r="C3030" s="8" t="s">
        <v>5004</v>
      </c>
      <c r="D3030" s="9" t="str">
        <f aca="false">A3030&amp;"|"&amp;B3030</f>
        <v>Virginia|Williamsburg city</v>
      </c>
      <c r="E3030" s="10" t="n">
        <v>1361</v>
      </c>
      <c r="F3030" s="10" t="n">
        <v>1651</v>
      </c>
      <c r="G3030" s="10" t="n">
        <v>98</v>
      </c>
      <c r="H3030" s="10" t="n">
        <v>13</v>
      </c>
      <c r="I3030" s="10" t="n">
        <v>924</v>
      </c>
      <c r="J3030" s="10" t="n">
        <v>70206</v>
      </c>
      <c r="K3030" s="11" t="n">
        <v>15564</v>
      </c>
      <c r="L3030" s="12" t="n">
        <f aca="false">IF(COUNT(F3030,G3030)=2,F3030+G3030,"")</f>
        <v>1749</v>
      </c>
      <c r="M3030" s="12" t="n">
        <f aca="false">IF(COUNT(E3030,H3030)=2,E3030+H3030,"")</f>
        <v>1374</v>
      </c>
    </row>
    <row r="3031" customFormat="false" ht="15" hidden="false" customHeight="false" outlineLevel="0" collapsed="false">
      <c r="A3031" s="7" t="s">
        <v>4794</v>
      </c>
      <c r="B3031" s="7" t="s">
        <v>5005</v>
      </c>
      <c r="C3031" s="8" t="s">
        <v>5006</v>
      </c>
      <c r="D3031" s="9" t="str">
        <f aca="false">A3031&amp;"|"&amp;B3031</f>
        <v>Virginia|Winchester city</v>
      </c>
      <c r="E3031" s="10" t="n">
        <v>1298</v>
      </c>
      <c r="F3031" s="10" t="n">
        <v>1754</v>
      </c>
      <c r="G3031" s="10" t="n">
        <v>93</v>
      </c>
      <c r="H3031" s="10" t="n">
        <v>13</v>
      </c>
      <c r="I3031" s="10" t="n">
        <v>937</v>
      </c>
      <c r="J3031" s="10" t="n">
        <v>64648</v>
      </c>
      <c r="K3031" s="11" t="n">
        <v>27981</v>
      </c>
      <c r="L3031" s="12" t="n">
        <f aca="false">IF(COUNT(F3031,G3031)=2,F3031+G3031,"")</f>
        <v>1847</v>
      </c>
      <c r="M3031" s="12" t="n">
        <f aca="false">IF(COUNT(E3031,H3031)=2,E3031+H3031,"")</f>
        <v>1311</v>
      </c>
    </row>
    <row r="3032" customFormat="false" ht="15" hidden="false" customHeight="false" outlineLevel="0" collapsed="false">
      <c r="A3032" s="7" t="s">
        <v>4794</v>
      </c>
      <c r="B3032" s="7" t="s">
        <v>4713</v>
      </c>
      <c r="C3032" s="8" t="s">
        <v>5007</v>
      </c>
      <c r="D3032" s="9" t="str">
        <f aca="false">A3032&amp;"|"&amp;B3032</f>
        <v>Virginia|Wise County</v>
      </c>
      <c r="E3032" s="10" t="n">
        <v>770</v>
      </c>
      <c r="F3032" s="10" t="n">
        <v>1162</v>
      </c>
      <c r="G3032" s="10" t="n">
        <v>78</v>
      </c>
      <c r="H3032" s="10" t="n">
        <v>13</v>
      </c>
      <c r="I3032" s="10" t="n">
        <v>514</v>
      </c>
      <c r="J3032" s="10" t="n">
        <v>50740</v>
      </c>
      <c r="K3032" s="11" t="n">
        <v>35727</v>
      </c>
      <c r="L3032" s="12" t="n">
        <f aca="false">IF(COUNT(F3032,G3032)=2,F3032+G3032,"")</f>
        <v>1240</v>
      </c>
      <c r="M3032" s="12" t="n">
        <f aca="false">IF(COUNT(E3032,H3032)=2,E3032+H3032,"")</f>
        <v>783</v>
      </c>
    </row>
    <row r="3033" customFormat="false" ht="15" hidden="false" customHeight="false" outlineLevel="0" collapsed="false">
      <c r="A3033" s="7" t="s">
        <v>4794</v>
      </c>
      <c r="B3033" s="7" t="s">
        <v>5008</v>
      </c>
      <c r="C3033" s="8" t="s">
        <v>5009</v>
      </c>
      <c r="D3033" s="9" t="str">
        <f aca="false">A3033&amp;"|"&amp;B3033</f>
        <v>Virginia|Wythe County</v>
      </c>
      <c r="E3033" s="10" t="n">
        <v>718</v>
      </c>
      <c r="F3033" s="10" t="n">
        <v>1134</v>
      </c>
      <c r="G3033" s="10" t="n">
        <v>78</v>
      </c>
      <c r="H3033" s="10" t="n">
        <v>13</v>
      </c>
      <c r="I3033" s="10" t="n">
        <v>573</v>
      </c>
      <c r="J3033" s="10" t="n">
        <v>55359</v>
      </c>
      <c r="K3033" s="11" t="n">
        <v>28219</v>
      </c>
      <c r="L3033" s="12" t="n">
        <f aca="false">IF(COUNT(F3033,G3033)=2,F3033+G3033,"")</f>
        <v>1212</v>
      </c>
      <c r="M3033" s="12" t="n">
        <f aca="false">IF(COUNT(E3033,H3033)=2,E3033+H3033,"")</f>
        <v>731</v>
      </c>
    </row>
    <row r="3034" customFormat="false" ht="15" hidden="false" customHeight="false" outlineLevel="0" collapsed="false">
      <c r="A3034" s="7" t="s">
        <v>4794</v>
      </c>
      <c r="B3034" s="7" t="s">
        <v>2090</v>
      </c>
      <c r="C3034" s="8" t="s">
        <v>5010</v>
      </c>
      <c r="D3034" s="9" t="str">
        <f aca="false">A3034&amp;"|"&amp;B3034</f>
        <v>Virginia|York County</v>
      </c>
      <c r="E3034" s="10" t="n">
        <v>1777</v>
      </c>
      <c r="F3034" s="10" t="n">
        <v>2208</v>
      </c>
      <c r="G3034" s="10" t="n">
        <v>128</v>
      </c>
      <c r="H3034" s="10" t="n">
        <v>13</v>
      </c>
      <c r="I3034" s="10" t="n">
        <v>916</v>
      </c>
      <c r="J3034" s="10" t="n">
        <v>108326</v>
      </c>
      <c r="K3034" s="11" t="n">
        <v>70590</v>
      </c>
      <c r="L3034" s="12" t="n">
        <f aca="false">IF(COUNT(F3034,G3034)=2,F3034+G3034,"")</f>
        <v>2336</v>
      </c>
      <c r="M3034" s="12" t="n">
        <f aca="false">IF(COUNT(E3034,H3034)=2,E3034+H3034,"")</f>
        <v>1790</v>
      </c>
    </row>
    <row r="3035" customFormat="false" ht="15" hidden="false" customHeight="false" outlineLevel="0" collapsed="false">
      <c r="A3035" s="7" t="s">
        <v>5011</v>
      </c>
      <c r="B3035" s="7" t="s">
        <v>530</v>
      </c>
      <c r="C3035" s="8" t="s">
        <v>5012</v>
      </c>
      <c r="D3035" s="9" t="str">
        <f aca="false">A3035&amp;"|"&amp;B3035</f>
        <v>Washington|Adams County</v>
      </c>
      <c r="E3035" s="10" t="n">
        <v>901</v>
      </c>
      <c r="F3035" s="10" t="n">
        <v>1583</v>
      </c>
      <c r="G3035" s="10" t="n">
        <v>67</v>
      </c>
      <c r="H3035" s="10" t="n">
        <v>14</v>
      </c>
      <c r="I3035" s="10" t="n">
        <v>1027</v>
      </c>
      <c r="J3035" s="10" t="n">
        <v>65042</v>
      </c>
      <c r="K3035" s="11" t="n">
        <v>20690</v>
      </c>
      <c r="L3035" s="12" t="n">
        <f aca="false">IF(COUNT(F3035,G3035)=2,F3035+G3035,"")</f>
        <v>1650</v>
      </c>
      <c r="M3035" s="12" t="n">
        <f aca="false">IF(COUNT(E3035,H3035)=2,E3035+H3035,"")</f>
        <v>915</v>
      </c>
    </row>
    <row r="3036" customFormat="false" ht="15" hidden="false" customHeight="false" outlineLevel="0" collapsed="false">
      <c r="A3036" s="7" t="s">
        <v>5011</v>
      </c>
      <c r="B3036" s="7" t="s">
        <v>5013</v>
      </c>
      <c r="C3036" s="8" t="s">
        <v>5014</v>
      </c>
      <c r="D3036" s="9" t="str">
        <f aca="false">A3036&amp;"|"&amp;B3036</f>
        <v>Washington|Asotin County</v>
      </c>
      <c r="E3036" s="10" t="n">
        <v>994</v>
      </c>
      <c r="F3036" s="10" t="n">
        <v>1570</v>
      </c>
      <c r="G3036" s="10" t="n">
        <v>67</v>
      </c>
      <c r="H3036" s="10" t="n">
        <v>14</v>
      </c>
      <c r="I3036" s="10" t="n">
        <v>1027</v>
      </c>
      <c r="J3036" s="10" t="n">
        <v>69107</v>
      </c>
      <c r="K3036" s="11" t="n">
        <v>22424</v>
      </c>
      <c r="L3036" s="12" t="n">
        <f aca="false">IF(COUNT(F3036,G3036)=2,F3036+G3036,"")</f>
        <v>1637</v>
      </c>
      <c r="M3036" s="12" t="n">
        <f aca="false">IF(COUNT(E3036,H3036)=2,E3036+H3036,"")</f>
        <v>1008</v>
      </c>
    </row>
    <row r="3037" customFormat="false" ht="15" hidden="false" customHeight="false" outlineLevel="0" collapsed="false">
      <c r="A3037" s="7" t="s">
        <v>5011</v>
      </c>
      <c r="B3037" s="7" t="s">
        <v>288</v>
      </c>
      <c r="C3037" s="8" t="s">
        <v>5015</v>
      </c>
      <c r="D3037" s="9" t="str">
        <f aca="false">A3037&amp;"|"&amp;B3037</f>
        <v>Washington|Benton County</v>
      </c>
      <c r="E3037" s="10" t="n">
        <v>1256</v>
      </c>
      <c r="F3037" s="10" t="n">
        <v>1904</v>
      </c>
      <c r="G3037" s="10" t="n">
        <v>73</v>
      </c>
      <c r="H3037" s="10" t="n">
        <v>14</v>
      </c>
      <c r="I3037" s="10" t="n">
        <v>1172</v>
      </c>
      <c r="J3037" s="10" t="n">
        <v>87316</v>
      </c>
      <c r="K3037" s="11" t="n">
        <v>210224</v>
      </c>
      <c r="L3037" s="12" t="n">
        <f aca="false">IF(COUNT(F3037,G3037)=2,F3037+G3037,"")</f>
        <v>1977</v>
      </c>
      <c r="M3037" s="12" t="n">
        <f aca="false">IF(COUNT(E3037,H3037)=2,E3037+H3037,"")</f>
        <v>1270</v>
      </c>
    </row>
    <row r="3038" customFormat="false" ht="15" hidden="false" customHeight="false" outlineLevel="0" collapsed="false">
      <c r="A3038" s="7" t="s">
        <v>5011</v>
      </c>
      <c r="B3038" s="7" t="s">
        <v>5016</v>
      </c>
      <c r="C3038" s="8" t="s">
        <v>5017</v>
      </c>
      <c r="D3038" s="9" t="str">
        <f aca="false">A3038&amp;"|"&amp;B3038</f>
        <v>Washington|Chelan County</v>
      </c>
      <c r="E3038" s="10" t="n">
        <v>1182</v>
      </c>
      <c r="F3038" s="10" t="n">
        <v>1938</v>
      </c>
      <c r="G3038" s="10" t="n">
        <v>69</v>
      </c>
      <c r="H3038" s="10" t="n">
        <v>14</v>
      </c>
      <c r="I3038" s="10" t="n">
        <v>1027</v>
      </c>
      <c r="J3038" s="10" t="n">
        <v>78306</v>
      </c>
      <c r="K3038" s="11" t="n">
        <v>79518</v>
      </c>
      <c r="L3038" s="12" t="n">
        <f aca="false">IF(COUNT(F3038,G3038)=2,F3038+G3038,"")</f>
        <v>2007</v>
      </c>
      <c r="M3038" s="12" t="n">
        <f aca="false">IF(COUNT(E3038,H3038)=2,E3038+H3038,"")</f>
        <v>1196</v>
      </c>
    </row>
    <row r="3039" customFormat="false" ht="15" hidden="false" customHeight="false" outlineLevel="0" collapsed="false">
      <c r="A3039" s="7" t="s">
        <v>5011</v>
      </c>
      <c r="B3039" s="7" t="s">
        <v>5018</v>
      </c>
      <c r="C3039" s="8" t="s">
        <v>5019</v>
      </c>
      <c r="D3039" s="9" t="str">
        <f aca="false">A3039&amp;"|"&amp;B3039</f>
        <v>Washington|Clallam County</v>
      </c>
      <c r="E3039" s="10" t="n">
        <v>1110</v>
      </c>
      <c r="F3039" s="10" t="n">
        <v>1811</v>
      </c>
      <c r="G3039" s="10" t="n">
        <v>67</v>
      </c>
      <c r="H3039" s="10" t="n">
        <v>14</v>
      </c>
      <c r="I3039" s="10" t="n">
        <v>1548</v>
      </c>
      <c r="J3039" s="10" t="n">
        <v>67999</v>
      </c>
      <c r="K3039" s="11" t="n">
        <v>77593</v>
      </c>
      <c r="L3039" s="12" t="n">
        <f aca="false">IF(COUNT(F3039,G3039)=2,F3039+G3039,"")</f>
        <v>1878</v>
      </c>
      <c r="M3039" s="12" t="n">
        <f aca="false">IF(COUNT(E3039,H3039)=2,E3039+H3039,"")</f>
        <v>1124</v>
      </c>
    </row>
    <row r="3040" customFormat="false" ht="15" hidden="false" customHeight="false" outlineLevel="0" collapsed="false">
      <c r="A3040" s="7" t="s">
        <v>5011</v>
      </c>
      <c r="B3040" s="7" t="s">
        <v>299</v>
      </c>
      <c r="C3040" s="8" t="s">
        <v>5020</v>
      </c>
      <c r="D3040" s="9" t="str">
        <f aca="false">A3040&amp;"|"&amp;B3040</f>
        <v>Washington|Clark County</v>
      </c>
      <c r="E3040" s="10" t="n">
        <v>1668</v>
      </c>
      <c r="F3040" s="10" t="n">
        <v>2186</v>
      </c>
      <c r="G3040" s="10" t="n">
        <v>97</v>
      </c>
      <c r="H3040" s="10" t="n">
        <v>14</v>
      </c>
      <c r="I3040" s="10" t="n">
        <v>1548</v>
      </c>
      <c r="J3040" s="10" t="n">
        <v>94948</v>
      </c>
      <c r="K3040" s="11" t="n">
        <v>510516</v>
      </c>
      <c r="L3040" s="12" t="n">
        <f aca="false">IF(COUNT(F3040,G3040)=2,F3040+G3040,"")</f>
        <v>2283</v>
      </c>
      <c r="M3040" s="12" t="n">
        <f aca="false">IF(COUNT(E3040,H3040)=2,E3040+H3040,"")</f>
        <v>1682</v>
      </c>
    </row>
    <row r="3041" customFormat="false" ht="15" hidden="false" customHeight="false" outlineLevel="0" collapsed="false">
      <c r="A3041" s="7" t="s">
        <v>5011</v>
      </c>
      <c r="B3041" s="7" t="s">
        <v>305</v>
      </c>
      <c r="C3041" s="8" t="s">
        <v>5021</v>
      </c>
      <c r="D3041" s="9" t="str">
        <f aca="false">A3041&amp;"|"&amp;B3041</f>
        <v>Washington|Columbia County</v>
      </c>
      <c r="E3041" s="10" t="n">
        <v>944</v>
      </c>
      <c r="F3041" s="10" t="n">
        <v>1419</v>
      </c>
      <c r="G3041" s="10" t="n">
        <v>67</v>
      </c>
      <c r="H3041" s="10" t="n">
        <v>14</v>
      </c>
      <c r="I3041" s="10" t="n">
        <v>1172</v>
      </c>
      <c r="J3041" s="10" t="n">
        <v>71528</v>
      </c>
      <c r="K3041" s="11" t="n">
        <v>3996</v>
      </c>
      <c r="L3041" s="12" t="n">
        <f aca="false">IF(COUNT(F3041,G3041)=2,F3041+G3041,"")</f>
        <v>1486</v>
      </c>
      <c r="M3041" s="12" t="n">
        <f aca="false">IF(COUNT(E3041,H3041)=2,E3041+H3041,"")</f>
        <v>958</v>
      </c>
    </row>
    <row r="3042" customFormat="false" ht="15" hidden="false" customHeight="false" outlineLevel="0" collapsed="false">
      <c r="A3042" s="7" t="s">
        <v>5011</v>
      </c>
      <c r="B3042" s="7" t="s">
        <v>5022</v>
      </c>
      <c r="C3042" s="8" t="s">
        <v>5023</v>
      </c>
      <c r="D3042" s="9" t="str">
        <f aca="false">A3042&amp;"|"&amp;B3042</f>
        <v>Washington|Cowlitz County</v>
      </c>
      <c r="E3042" s="10" t="n">
        <v>1169</v>
      </c>
      <c r="F3042" s="10" t="n">
        <v>1883</v>
      </c>
      <c r="G3042" s="10" t="n">
        <v>68</v>
      </c>
      <c r="H3042" s="10" t="n">
        <v>14</v>
      </c>
      <c r="I3042" s="10" t="n">
        <v>1548</v>
      </c>
      <c r="J3042" s="10" t="n">
        <v>72932</v>
      </c>
      <c r="K3042" s="11" t="n">
        <v>111539</v>
      </c>
      <c r="L3042" s="12" t="n">
        <f aca="false">IF(COUNT(F3042,G3042)=2,F3042+G3042,"")</f>
        <v>1951</v>
      </c>
      <c r="M3042" s="12" t="n">
        <f aca="false">IF(COUNT(E3042,H3042)=2,E3042+H3042,"")</f>
        <v>1183</v>
      </c>
    </row>
    <row r="3043" customFormat="false" ht="15" hidden="false" customHeight="false" outlineLevel="0" collapsed="false">
      <c r="A3043" s="7" t="s">
        <v>5011</v>
      </c>
      <c r="B3043" s="7" t="s">
        <v>566</v>
      </c>
      <c r="C3043" s="8" t="s">
        <v>5024</v>
      </c>
      <c r="D3043" s="9" t="str">
        <f aca="false">A3043&amp;"|"&amp;B3043</f>
        <v>Washington|Douglas County</v>
      </c>
      <c r="E3043" s="10" t="n">
        <v>1234</v>
      </c>
      <c r="F3043" s="10" t="n">
        <v>1867</v>
      </c>
      <c r="G3043" s="10" t="n">
        <v>72</v>
      </c>
      <c r="H3043" s="10" t="n">
        <v>14</v>
      </c>
      <c r="I3043" s="10" t="n">
        <v>1027</v>
      </c>
      <c r="J3043" s="10" t="n">
        <v>80374</v>
      </c>
      <c r="K3043" s="11" t="n">
        <v>43733</v>
      </c>
      <c r="L3043" s="12" t="n">
        <f aca="false">IF(COUNT(F3043,G3043)=2,F3043+G3043,"")</f>
        <v>1939</v>
      </c>
      <c r="M3043" s="12" t="n">
        <f aca="false">IF(COUNT(E3043,H3043)=2,E3043+H3043,"")</f>
        <v>1248</v>
      </c>
    </row>
    <row r="3044" customFormat="false" ht="15" hidden="false" customHeight="false" outlineLevel="0" collapsed="false">
      <c r="A3044" s="7" t="s">
        <v>5011</v>
      </c>
      <c r="B3044" s="7" t="s">
        <v>5025</v>
      </c>
      <c r="C3044" s="8" t="s">
        <v>5026</v>
      </c>
      <c r="D3044" s="9" t="str">
        <f aca="false">A3044&amp;"|"&amp;B3044</f>
        <v>Washington|Ferry County</v>
      </c>
      <c r="E3044" s="10" t="n">
        <v>703</v>
      </c>
      <c r="F3044" s="10" t="n">
        <v>1214</v>
      </c>
      <c r="G3044" s="10" t="n">
        <v>67</v>
      </c>
      <c r="H3044" s="10" t="n">
        <v>14</v>
      </c>
      <c r="I3044" s="10" t="n">
        <v>1027</v>
      </c>
      <c r="J3044" s="10" t="n">
        <v>54650</v>
      </c>
      <c r="K3044" s="11" t="n">
        <v>7326</v>
      </c>
      <c r="L3044" s="12" t="n">
        <f aca="false">IF(COUNT(F3044,G3044)=2,F3044+G3044,"")</f>
        <v>1281</v>
      </c>
      <c r="M3044" s="12" t="n">
        <f aca="false">IF(COUNT(E3044,H3044)=2,E3044+H3044,"")</f>
        <v>717</v>
      </c>
    </row>
    <row r="3045" customFormat="false" ht="15" hidden="false" customHeight="false" outlineLevel="0" collapsed="false">
      <c r="A3045" s="7" t="s">
        <v>5011</v>
      </c>
      <c r="B3045" s="7" t="s">
        <v>113</v>
      </c>
      <c r="C3045" s="8" t="s">
        <v>5027</v>
      </c>
      <c r="D3045" s="9" t="str">
        <f aca="false">A3045&amp;"|"&amp;B3045</f>
        <v>Washington|Franklin County</v>
      </c>
      <c r="E3045" s="10" t="n">
        <v>1171</v>
      </c>
      <c r="F3045" s="10" t="n">
        <v>1725</v>
      </c>
      <c r="G3045" s="10" t="n">
        <v>68</v>
      </c>
      <c r="H3045" s="10" t="n">
        <v>14</v>
      </c>
      <c r="I3045" s="10" t="n">
        <v>1172</v>
      </c>
      <c r="J3045" s="10" t="n">
        <v>82755</v>
      </c>
      <c r="K3045" s="11" t="n">
        <v>97676</v>
      </c>
      <c r="L3045" s="12" t="n">
        <f aca="false">IF(COUNT(F3045,G3045)=2,F3045+G3045,"")</f>
        <v>1793</v>
      </c>
      <c r="M3045" s="12" t="n">
        <f aca="false">IF(COUNT(E3045,H3045)=2,E3045+H3045,"")</f>
        <v>1185</v>
      </c>
    </row>
    <row r="3046" customFormat="false" ht="15" hidden="false" customHeight="false" outlineLevel="0" collapsed="false">
      <c r="A3046" s="7" t="s">
        <v>5011</v>
      </c>
      <c r="B3046" s="7" t="s">
        <v>576</v>
      </c>
      <c r="C3046" s="8" t="s">
        <v>5028</v>
      </c>
      <c r="D3046" s="9" t="str">
        <f aca="false">A3046&amp;"|"&amp;B3046</f>
        <v>Washington|Garfield County</v>
      </c>
      <c r="E3046" s="10" t="n">
        <v>768</v>
      </c>
      <c r="F3046" s="10" t="n">
        <v>1385</v>
      </c>
      <c r="G3046" s="10" t="n">
        <v>67</v>
      </c>
      <c r="H3046" s="10" t="n">
        <v>14</v>
      </c>
      <c r="I3046" s="10" t="n">
        <v>1027</v>
      </c>
      <c r="J3046" s="10" t="n">
        <v>62411</v>
      </c>
      <c r="K3046" s="11" t="n">
        <v>2326</v>
      </c>
      <c r="L3046" s="12" t="n">
        <f aca="false">IF(COUNT(F3046,G3046)=2,F3046+G3046,"")</f>
        <v>1452</v>
      </c>
      <c r="M3046" s="12" t="n">
        <f aca="false">IF(COUNT(E3046,H3046)=2,E3046+H3046,"")</f>
        <v>782</v>
      </c>
    </row>
    <row r="3047" customFormat="false" ht="15" hidden="false" customHeight="false" outlineLevel="0" collapsed="false">
      <c r="A3047" s="7" t="s">
        <v>5011</v>
      </c>
      <c r="B3047" s="7" t="s">
        <v>329</v>
      </c>
      <c r="C3047" s="8" t="s">
        <v>5029</v>
      </c>
      <c r="D3047" s="9" t="str">
        <f aca="false">A3047&amp;"|"&amp;B3047</f>
        <v>Washington|Grant County</v>
      </c>
      <c r="E3047" s="10" t="n">
        <v>1059</v>
      </c>
      <c r="F3047" s="10" t="n">
        <v>1545</v>
      </c>
      <c r="G3047" s="10" t="n">
        <v>67</v>
      </c>
      <c r="H3047" s="10" t="n">
        <v>14</v>
      </c>
      <c r="I3047" s="10" t="n">
        <v>1027</v>
      </c>
      <c r="J3047" s="10" t="n">
        <v>71115</v>
      </c>
      <c r="K3047" s="11" t="n">
        <v>100428</v>
      </c>
      <c r="L3047" s="12" t="n">
        <f aca="false">IF(COUNT(F3047,G3047)=2,F3047+G3047,"")</f>
        <v>1612</v>
      </c>
      <c r="M3047" s="12" t="n">
        <f aca="false">IF(COUNT(E3047,H3047)=2,E3047+H3047,"")</f>
        <v>1073</v>
      </c>
    </row>
    <row r="3048" customFormat="false" ht="15" hidden="false" customHeight="false" outlineLevel="0" collapsed="false">
      <c r="A3048" s="7" t="s">
        <v>5011</v>
      </c>
      <c r="B3048" s="7" t="s">
        <v>5030</v>
      </c>
      <c r="C3048" s="8" t="s">
        <v>5031</v>
      </c>
      <c r="D3048" s="9" t="str">
        <f aca="false">A3048&amp;"|"&amp;B3048</f>
        <v>Washington|Grays Harbor County</v>
      </c>
      <c r="E3048" s="10" t="n">
        <v>1018</v>
      </c>
      <c r="F3048" s="10" t="n">
        <v>1610</v>
      </c>
      <c r="G3048" s="10" t="n">
        <v>67</v>
      </c>
      <c r="H3048" s="10" t="n">
        <v>14</v>
      </c>
      <c r="I3048" s="10" t="n">
        <v>1548</v>
      </c>
      <c r="J3048" s="10" t="n">
        <v>63539</v>
      </c>
      <c r="K3048" s="11" t="n">
        <v>76397</v>
      </c>
      <c r="L3048" s="12" t="n">
        <f aca="false">IF(COUNT(F3048,G3048)=2,F3048+G3048,"")</f>
        <v>1677</v>
      </c>
      <c r="M3048" s="12" t="n">
        <f aca="false">IF(COUNT(E3048,H3048)=2,E3048+H3048,"")</f>
        <v>1032</v>
      </c>
    </row>
    <row r="3049" customFormat="false" ht="15" hidden="false" customHeight="false" outlineLevel="0" collapsed="false">
      <c r="A3049" s="7" t="s">
        <v>5011</v>
      </c>
      <c r="B3049" s="7" t="s">
        <v>5032</v>
      </c>
      <c r="C3049" s="8" t="s">
        <v>5033</v>
      </c>
      <c r="D3049" s="9" t="str">
        <f aca="false">A3049&amp;"|"&amp;B3049</f>
        <v>Washington|Island County</v>
      </c>
      <c r="E3049" s="10" t="n">
        <v>1631</v>
      </c>
      <c r="F3049" s="10" t="n">
        <v>2226</v>
      </c>
      <c r="G3049" s="10" t="n">
        <v>95</v>
      </c>
      <c r="H3049" s="10" t="n">
        <v>14</v>
      </c>
      <c r="I3049" s="10" t="n">
        <v>1572</v>
      </c>
      <c r="J3049" s="10" t="n">
        <v>88358</v>
      </c>
      <c r="K3049" s="11" t="n">
        <v>86747</v>
      </c>
      <c r="L3049" s="12" t="n">
        <f aca="false">IF(COUNT(F3049,G3049)=2,F3049+G3049,"")</f>
        <v>2321</v>
      </c>
      <c r="M3049" s="12" t="n">
        <f aca="false">IF(COUNT(E3049,H3049)=2,E3049+H3049,"")</f>
        <v>1645</v>
      </c>
    </row>
    <row r="3050" customFormat="false" ht="15" hidden="false" customHeight="false" outlineLevel="0" collapsed="false">
      <c r="A3050" s="7" t="s">
        <v>5011</v>
      </c>
      <c r="B3050" s="7" t="s">
        <v>127</v>
      </c>
      <c r="C3050" s="8" t="s">
        <v>5034</v>
      </c>
      <c r="D3050" s="9" t="str">
        <f aca="false">A3050&amp;"|"&amp;B3050</f>
        <v>Washington|Jefferson County</v>
      </c>
      <c r="E3050" s="10" t="n">
        <v>1291</v>
      </c>
      <c r="F3050" s="10" t="n">
        <v>1924</v>
      </c>
      <c r="G3050" s="10" t="n">
        <v>75</v>
      </c>
      <c r="H3050" s="10" t="n">
        <v>14</v>
      </c>
      <c r="I3050" s="10" t="n">
        <v>1548</v>
      </c>
      <c r="J3050" s="10" t="n">
        <v>71143</v>
      </c>
      <c r="K3050" s="11" t="n">
        <v>33313</v>
      </c>
      <c r="L3050" s="12" t="n">
        <f aca="false">IF(COUNT(F3050,G3050)=2,F3050+G3050,"")</f>
        <v>1999</v>
      </c>
      <c r="M3050" s="12" t="n">
        <f aca="false">IF(COUNT(E3050,H3050)=2,E3050+H3050,"")</f>
        <v>1305</v>
      </c>
    </row>
    <row r="3051" customFormat="false" ht="15" hidden="false" customHeight="false" outlineLevel="0" collapsed="false">
      <c r="A3051" s="7" t="s">
        <v>5011</v>
      </c>
      <c r="B3051" s="7" t="s">
        <v>4525</v>
      </c>
      <c r="C3051" s="8" t="s">
        <v>5035</v>
      </c>
      <c r="D3051" s="9" t="str">
        <f aca="false">A3051&amp;"|"&amp;B3051</f>
        <v>Washington|King County</v>
      </c>
      <c r="E3051" s="10" t="n">
        <v>2035</v>
      </c>
      <c r="F3051" s="10" t="n">
        <v>3150</v>
      </c>
      <c r="G3051" s="10" t="n">
        <v>119</v>
      </c>
      <c r="H3051" s="10" t="n">
        <v>14</v>
      </c>
      <c r="I3051" s="10" t="n">
        <v>2073</v>
      </c>
      <c r="J3051" s="10" t="n">
        <v>122148</v>
      </c>
      <c r="K3051" s="11" t="n">
        <v>2262713</v>
      </c>
      <c r="L3051" s="12" t="n">
        <f aca="false">IF(COUNT(F3051,G3051)=2,F3051+G3051,"")</f>
        <v>3269</v>
      </c>
      <c r="M3051" s="12" t="n">
        <f aca="false">IF(COUNT(E3051,H3051)=2,E3051+H3051,"")</f>
        <v>2049</v>
      </c>
    </row>
    <row r="3052" customFormat="false" ht="15" hidden="false" customHeight="false" outlineLevel="0" collapsed="false">
      <c r="A3052" s="7" t="s">
        <v>5011</v>
      </c>
      <c r="B3052" s="7" t="s">
        <v>5036</v>
      </c>
      <c r="C3052" s="8" t="s">
        <v>5037</v>
      </c>
      <c r="D3052" s="9" t="str">
        <f aca="false">A3052&amp;"|"&amp;B3052</f>
        <v>Washington|Kitsap County</v>
      </c>
      <c r="E3052" s="10" t="n">
        <v>1741</v>
      </c>
      <c r="F3052" s="10" t="n">
        <v>2243</v>
      </c>
      <c r="G3052" s="10" t="n">
        <v>102</v>
      </c>
      <c r="H3052" s="10" t="n">
        <v>14</v>
      </c>
      <c r="I3052" s="10" t="n">
        <v>1420</v>
      </c>
      <c r="J3052" s="10" t="n">
        <v>98546</v>
      </c>
      <c r="K3052" s="11" t="n">
        <v>276581</v>
      </c>
      <c r="L3052" s="12" t="n">
        <f aca="false">IF(COUNT(F3052,G3052)=2,F3052+G3052,"")</f>
        <v>2345</v>
      </c>
      <c r="M3052" s="12" t="n">
        <f aca="false">IF(COUNT(E3052,H3052)=2,E3052+H3052,"")</f>
        <v>1755</v>
      </c>
    </row>
    <row r="3053" customFormat="false" ht="15" hidden="false" customHeight="false" outlineLevel="0" collapsed="false">
      <c r="A3053" s="7" t="s">
        <v>5011</v>
      </c>
      <c r="B3053" s="7" t="s">
        <v>5038</v>
      </c>
      <c r="C3053" s="8" t="s">
        <v>5039</v>
      </c>
      <c r="D3053" s="9" t="str">
        <f aca="false">A3053&amp;"|"&amp;B3053</f>
        <v>Washington|Kittitas County</v>
      </c>
      <c r="E3053" s="10" t="n">
        <v>1253</v>
      </c>
      <c r="F3053" s="10" t="n">
        <v>2138</v>
      </c>
      <c r="G3053" s="10" t="n">
        <v>73</v>
      </c>
      <c r="H3053" s="10" t="n">
        <v>14</v>
      </c>
      <c r="I3053" s="10" t="n">
        <v>1172</v>
      </c>
      <c r="J3053" s="10" t="n">
        <v>69928</v>
      </c>
      <c r="K3053" s="11" t="n">
        <v>44736</v>
      </c>
      <c r="L3053" s="12" t="n">
        <f aca="false">IF(COUNT(F3053,G3053)=2,F3053+G3053,"")</f>
        <v>2211</v>
      </c>
      <c r="M3053" s="12" t="n">
        <f aca="false">IF(COUNT(E3053,H3053)=2,E3053+H3053,"")</f>
        <v>1267</v>
      </c>
    </row>
    <row r="3054" customFormat="false" ht="15" hidden="false" customHeight="false" outlineLevel="0" collapsed="false">
      <c r="A3054" s="7" t="s">
        <v>5011</v>
      </c>
      <c r="B3054" s="7" t="s">
        <v>5040</v>
      </c>
      <c r="C3054" s="8" t="s">
        <v>5041</v>
      </c>
      <c r="D3054" s="9" t="str">
        <f aca="false">A3054&amp;"|"&amp;B3054</f>
        <v>Washington|Klickitat County</v>
      </c>
      <c r="E3054" s="10" t="n">
        <v>1119</v>
      </c>
      <c r="F3054" s="10" t="n">
        <v>1751</v>
      </c>
      <c r="G3054" s="10" t="n">
        <v>67</v>
      </c>
      <c r="H3054" s="10" t="n">
        <v>14</v>
      </c>
      <c r="I3054" s="10" t="n">
        <v>1548</v>
      </c>
      <c r="J3054" s="10" t="n">
        <v>70400</v>
      </c>
      <c r="K3054" s="11" t="n">
        <v>23082</v>
      </c>
      <c r="L3054" s="12" t="n">
        <f aca="false">IF(COUNT(F3054,G3054)=2,F3054+G3054,"")</f>
        <v>1818</v>
      </c>
      <c r="M3054" s="12" t="n">
        <f aca="false">IF(COUNT(E3054,H3054)=2,E3054+H3054,"")</f>
        <v>1133</v>
      </c>
    </row>
    <row r="3055" customFormat="false" ht="15" hidden="false" customHeight="false" outlineLevel="0" collapsed="false">
      <c r="A3055" s="7" t="s">
        <v>5011</v>
      </c>
      <c r="B3055" s="7" t="s">
        <v>1126</v>
      </c>
      <c r="C3055" s="8" t="s">
        <v>5042</v>
      </c>
      <c r="D3055" s="9" t="str">
        <f aca="false">A3055&amp;"|"&amp;B3055</f>
        <v>Washington|Lewis County</v>
      </c>
      <c r="E3055" s="10" t="n">
        <v>1044</v>
      </c>
      <c r="F3055" s="10" t="n">
        <v>1749</v>
      </c>
      <c r="G3055" s="10" t="n">
        <v>67</v>
      </c>
      <c r="H3055" s="10" t="n">
        <v>14</v>
      </c>
      <c r="I3055" s="10" t="n">
        <v>1548</v>
      </c>
      <c r="J3055" s="10" t="n">
        <v>69690</v>
      </c>
      <c r="K3055" s="11" t="n">
        <v>83925</v>
      </c>
      <c r="L3055" s="12" t="n">
        <f aca="false">IF(COUNT(F3055,G3055)=2,F3055+G3055,"")</f>
        <v>1816</v>
      </c>
      <c r="M3055" s="12" t="n">
        <f aca="false">IF(COUNT(E3055,H3055)=2,E3055+H3055,"")</f>
        <v>1058</v>
      </c>
    </row>
    <row r="3056" customFormat="false" ht="15" hidden="false" customHeight="false" outlineLevel="0" collapsed="false">
      <c r="A3056" s="7" t="s">
        <v>5011</v>
      </c>
      <c r="B3056" s="7" t="s">
        <v>350</v>
      </c>
      <c r="C3056" s="8" t="s">
        <v>5043</v>
      </c>
      <c r="D3056" s="9" t="str">
        <f aca="false">A3056&amp;"|"&amp;B3056</f>
        <v>Washington|Lincoln County</v>
      </c>
      <c r="E3056" s="10" t="n">
        <v>872</v>
      </c>
      <c r="F3056" s="10" t="n">
        <v>1545</v>
      </c>
      <c r="G3056" s="10" t="n">
        <v>67</v>
      </c>
      <c r="H3056" s="10" t="n">
        <v>14</v>
      </c>
      <c r="I3056" s="10" t="n">
        <v>1027</v>
      </c>
      <c r="J3056" s="10" t="n">
        <v>71227</v>
      </c>
      <c r="K3056" s="11" t="n">
        <v>11271</v>
      </c>
      <c r="L3056" s="12" t="n">
        <f aca="false">IF(COUNT(F3056,G3056)=2,F3056+G3056,"")</f>
        <v>1612</v>
      </c>
      <c r="M3056" s="12" t="n">
        <f aca="false">IF(COUNT(E3056,H3056)=2,E3056+H3056,"")</f>
        <v>886</v>
      </c>
    </row>
    <row r="3057" customFormat="false" ht="15" hidden="false" customHeight="false" outlineLevel="0" collapsed="false">
      <c r="A3057" s="7" t="s">
        <v>5011</v>
      </c>
      <c r="B3057" s="7" t="s">
        <v>1240</v>
      </c>
      <c r="C3057" s="8" t="s">
        <v>5044</v>
      </c>
      <c r="D3057" s="9" t="str">
        <f aca="false">A3057&amp;"|"&amp;B3057</f>
        <v>Washington|Mason County</v>
      </c>
      <c r="E3057" s="10" t="n">
        <v>1205</v>
      </c>
      <c r="F3057" s="10" t="n">
        <v>1886</v>
      </c>
      <c r="G3057" s="10" t="n">
        <v>70</v>
      </c>
      <c r="H3057" s="10" t="n">
        <v>14</v>
      </c>
      <c r="I3057" s="10" t="n">
        <v>1548</v>
      </c>
      <c r="J3057" s="10" t="n">
        <v>78359</v>
      </c>
      <c r="K3057" s="11" t="n">
        <v>66968</v>
      </c>
      <c r="L3057" s="12" t="n">
        <f aca="false">IF(COUNT(F3057,G3057)=2,F3057+G3057,"")</f>
        <v>1956</v>
      </c>
      <c r="M3057" s="12" t="n">
        <f aca="false">IF(COUNT(E3057,H3057)=2,E3057+H3057,"")</f>
        <v>1219</v>
      </c>
    </row>
    <row r="3058" customFormat="false" ht="15" hidden="false" customHeight="false" outlineLevel="0" collapsed="false">
      <c r="A3058" s="7" t="s">
        <v>5011</v>
      </c>
      <c r="B3058" s="7" t="s">
        <v>5045</v>
      </c>
      <c r="C3058" s="8" t="s">
        <v>5046</v>
      </c>
      <c r="D3058" s="9" t="str">
        <f aca="false">A3058&amp;"|"&amp;B3058</f>
        <v>Washington|Okanogan County</v>
      </c>
      <c r="E3058" s="10" t="n">
        <v>868</v>
      </c>
      <c r="F3058" s="10" t="n">
        <v>1659</v>
      </c>
      <c r="G3058" s="10" t="n">
        <v>67</v>
      </c>
      <c r="H3058" s="10" t="n">
        <v>14</v>
      </c>
      <c r="I3058" s="10" t="n">
        <v>1027</v>
      </c>
      <c r="J3058" s="10" t="n">
        <v>60293</v>
      </c>
      <c r="K3058" s="11" t="n">
        <v>42811</v>
      </c>
      <c r="L3058" s="12" t="n">
        <f aca="false">IF(COUNT(F3058,G3058)=2,F3058+G3058,"")</f>
        <v>1726</v>
      </c>
      <c r="M3058" s="12" t="n">
        <f aca="false">IF(COUNT(E3058,H3058)=2,E3058+H3058,"")</f>
        <v>882</v>
      </c>
    </row>
    <row r="3059" customFormat="false" ht="15" hidden="false" customHeight="false" outlineLevel="0" collapsed="false">
      <c r="A3059" s="7" t="s">
        <v>5011</v>
      </c>
      <c r="B3059" s="7" t="s">
        <v>5047</v>
      </c>
      <c r="C3059" s="8" t="s">
        <v>5048</v>
      </c>
      <c r="D3059" s="9" t="str">
        <f aca="false">A3059&amp;"|"&amp;B3059</f>
        <v>Washington|Pacific County</v>
      </c>
      <c r="E3059" s="10" t="n">
        <v>962</v>
      </c>
      <c r="F3059" s="10" t="n">
        <v>1523</v>
      </c>
      <c r="G3059" s="10" t="n">
        <v>67</v>
      </c>
      <c r="H3059" s="10" t="n">
        <v>14</v>
      </c>
      <c r="I3059" s="10" t="n">
        <v>1548</v>
      </c>
      <c r="J3059" s="10" t="n">
        <v>62350</v>
      </c>
      <c r="K3059" s="11" t="n">
        <v>23750</v>
      </c>
      <c r="L3059" s="12" t="n">
        <f aca="false">IF(COUNT(F3059,G3059)=2,F3059+G3059,"")</f>
        <v>1590</v>
      </c>
      <c r="M3059" s="12" t="n">
        <f aca="false">IF(COUNT(E3059,H3059)=2,E3059+H3059,"")</f>
        <v>976</v>
      </c>
    </row>
    <row r="3060" customFormat="false" ht="15" hidden="false" customHeight="false" outlineLevel="0" collapsed="false">
      <c r="A3060" s="7" t="s">
        <v>5011</v>
      </c>
      <c r="B3060" s="7" t="s">
        <v>5049</v>
      </c>
      <c r="C3060" s="8" t="s">
        <v>5050</v>
      </c>
      <c r="D3060" s="9" t="str">
        <f aca="false">A3060&amp;"|"&amp;B3060</f>
        <v>Washington|Pend Oreille County</v>
      </c>
      <c r="E3060" s="10" t="n">
        <v>786</v>
      </c>
      <c r="F3060" s="10" t="n">
        <v>1568</v>
      </c>
      <c r="G3060" s="10" t="n">
        <v>67</v>
      </c>
      <c r="H3060" s="10" t="n">
        <v>14</v>
      </c>
      <c r="I3060" s="10" t="n">
        <v>1027</v>
      </c>
      <c r="J3060" s="10" t="n">
        <v>63750</v>
      </c>
      <c r="K3060" s="11" t="n">
        <v>13811</v>
      </c>
      <c r="L3060" s="12" t="n">
        <f aca="false">IF(COUNT(F3060,G3060)=2,F3060+G3060,"")</f>
        <v>1635</v>
      </c>
      <c r="M3060" s="12" t="n">
        <f aca="false">IF(COUNT(E3060,H3060)=2,E3060+H3060,"")</f>
        <v>800</v>
      </c>
    </row>
    <row r="3061" customFormat="false" ht="15" hidden="false" customHeight="false" outlineLevel="0" collapsed="false">
      <c r="A3061" s="7" t="s">
        <v>5011</v>
      </c>
      <c r="B3061" s="7" t="s">
        <v>982</v>
      </c>
      <c r="C3061" s="8" t="s">
        <v>5051</v>
      </c>
      <c r="D3061" s="9" t="str">
        <f aca="false">A3061&amp;"|"&amp;B3061</f>
        <v>Washington|Pierce County</v>
      </c>
      <c r="E3061" s="10" t="n">
        <v>1722</v>
      </c>
      <c r="F3061" s="10" t="n">
        <v>2333</v>
      </c>
      <c r="G3061" s="10" t="n">
        <v>101</v>
      </c>
      <c r="H3061" s="10" t="n">
        <v>14</v>
      </c>
      <c r="I3061" s="10" t="n">
        <v>1420</v>
      </c>
      <c r="J3061" s="10" t="n">
        <v>96632</v>
      </c>
      <c r="K3061" s="11" t="n">
        <v>924106</v>
      </c>
      <c r="L3061" s="12" t="n">
        <f aca="false">IF(COUNT(F3061,G3061)=2,F3061+G3061,"")</f>
        <v>2434</v>
      </c>
      <c r="M3061" s="12" t="n">
        <f aca="false">IF(COUNT(E3061,H3061)=2,E3061+H3061,"")</f>
        <v>1736</v>
      </c>
    </row>
    <row r="3062" customFormat="false" ht="15" hidden="false" customHeight="false" outlineLevel="0" collapsed="false">
      <c r="A3062" s="7" t="s">
        <v>5011</v>
      </c>
      <c r="B3062" s="7" t="s">
        <v>635</v>
      </c>
      <c r="C3062" s="8" t="s">
        <v>5052</v>
      </c>
      <c r="D3062" s="9" t="str">
        <f aca="false">A3062&amp;"|"&amp;B3062</f>
        <v>Washington|San Juan County</v>
      </c>
      <c r="E3062" s="10" t="n">
        <v>1413</v>
      </c>
      <c r="F3062" s="10" t="n">
        <v>2405</v>
      </c>
      <c r="G3062" s="10" t="n">
        <v>83</v>
      </c>
      <c r="H3062" s="10" t="n">
        <v>14</v>
      </c>
      <c r="I3062" s="10" t="n">
        <v>1572</v>
      </c>
      <c r="J3062" s="10" t="n">
        <v>83682</v>
      </c>
      <c r="K3062" s="11" t="n">
        <v>18266</v>
      </c>
      <c r="L3062" s="12" t="n">
        <f aca="false">IF(COUNT(F3062,G3062)=2,F3062+G3062,"")</f>
        <v>2488</v>
      </c>
      <c r="M3062" s="12" t="n">
        <f aca="false">IF(COUNT(E3062,H3062)=2,E3062+H3062,"")</f>
        <v>1427</v>
      </c>
    </row>
    <row r="3063" customFormat="false" ht="15" hidden="false" customHeight="false" outlineLevel="0" collapsed="false">
      <c r="A3063" s="7" t="s">
        <v>5011</v>
      </c>
      <c r="B3063" s="7" t="s">
        <v>5053</v>
      </c>
      <c r="C3063" s="8" t="s">
        <v>5054</v>
      </c>
      <c r="D3063" s="9" t="str">
        <f aca="false">A3063&amp;"|"&amp;B3063</f>
        <v>Washington|Skagit County</v>
      </c>
      <c r="E3063" s="10" t="n">
        <v>1439</v>
      </c>
      <c r="F3063" s="10" t="n">
        <v>2195</v>
      </c>
      <c r="G3063" s="10" t="n">
        <v>84</v>
      </c>
      <c r="H3063" s="10" t="n">
        <v>14</v>
      </c>
      <c r="I3063" s="10" t="n">
        <v>1572</v>
      </c>
      <c r="J3063" s="10" t="n">
        <v>85474</v>
      </c>
      <c r="K3063" s="11" t="n">
        <v>130407</v>
      </c>
      <c r="L3063" s="12" t="n">
        <f aca="false">IF(COUNT(F3063,G3063)=2,F3063+G3063,"")</f>
        <v>2279</v>
      </c>
      <c r="M3063" s="12" t="n">
        <f aca="false">IF(COUNT(E3063,H3063)=2,E3063+H3063,"")</f>
        <v>1453</v>
      </c>
    </row>
    <row r="3064" customFormat="false" ht="15" hidden="false" customHeight="false" outlineLevel="0" collapsed="false">
      <c r="A3064" s="7" t="s">
        <v>5011</v>
      </c>
      <c r="B3064" s="7" t="s">
        <v>5055</v>
      </c>
      <c r="C3064" s="8" t="s">
        <v>5056</v>
      </c>
      <c r="D3064" s="9" t="str">
        <f aca="false">A3064&amp;"|"&amp;B3064</f>
        <v>Washington|Skamania County</v>
      </c>
      <c r="E3064" s="10" t="n">
        <v>1024</v>
      </c>
      <c r="F3064" s="10" t="n">
        <v>2022</v>
      </c>
      <c r="G3064" s="10" t="n">
        <v>67</v>
      </c>
      <c r="H3064" s="10" t="n">
        <v>14</v>
      </c>
      <c r="I3064" s="10" t="n">
        <v>1548</v>
      </c>
      <c r="J3064" s="10" t="n">
        <v>90085</v>
      </c>
      <c r="K3064" s="11" t="n">
        <v>12276</v>
      </c>
      <c r="L3064" s="12" t="n">
        <f aca="false">IF(COUNT(F3064,G3064)=2,F3064+G3064,"")</f>
        <v>2089</v>
      </c>
      <c r="M3064" s="12" t="n">
        <f aca="false">IF(COUNT(E3064,H3064)=2,E3064+H3064,"")</f>
        <v>1038</v>
      </c>
    </row>
    <row r="3065" customFormat="false" ht="15" hidden="false" customHeight="false" outlineLevel="0" collapsed="false">
      <c r="A3065" s="7" t="s">
        <v>5011</v>
      </c>
      <c r="B3065" s="7" t="s">
        <v>5057</v>
      </c>
      <c r="C3065" s="8" t="s">
        <v>5058</v>
      </c>
      <c r="D3065" s="9" t="str">
        <f aca="false">A3065&amp;"|"&amp;B3065</f>
        <v>Washington|Snohomish County</v>
      </c>
      <c r="E3065" s="10" t="n">
        <v>1866</v>
      </c>
      <c r="F3065" s="10" t="n">
        <v>2655</v>
      </c>
      <c r="G3065" s="10" t="n">
        <v>109</v>
      </c>
      <c r="H3065" s="10" t="n">
        <v>14</v>
      </c>
      <c r="I3065" s="10" t="n">
        <v>1572</v>
      </c>
      <c r="J3065" s="10" t="n">
        <v>107982</v>
      </c>
      <c r="K3065" s="11" t="n">
        <v>834648</v>
      </c>
      <c r="L3065" s="12" t="n">
        <f aca="false">IF(COUNT(F3065,G3065)=2,F3065+G3065,"")</f>
        <v>2764</v>
      </c>
      <c r="M3065" s="12" t="n">
        <f aca="false">IF(COUNT(E3065,H3065)=2,E3065+H3065,"")</f>
        <v>1880</v>
      </c>
    </row>
    <row r="3066" customFormat="false" ht="15" hidden="false" customHeight="false" outlineLevel="0" collapsed="false">
      <c r="A3066" s="7" t="s">
        <v>5011</v>
      </c>
      <c r="B3066" s="7" t="s">
        <v>5059</v>
      </c>
      <c r="C3066" s="8" t="s">
        <v>5060</v>
      </c>
      <c r="D3066" s="9" t="str">
        <f aca="false">A3066&amp;"|"&amp;B3066</f>
        <v>Washington|Spokane County</v>
      </c>
      <c r="E3066" s="10" t="n">
        <v>1200</v>
      </c>
      <c r="F3066" s="10" t="n">
        <v>1773</v>
      </c>
      <c r="G3066" s="10" t="n">
        <v>70</v>
      </c>
      <c r="H3066" s="10" t="n">
        <v>14</v>
      </c>
      <c r="I3066" s="10" t="n">
        <v>1249</v>
      </c>
      <c r="J3066" s="10" t="n">
        <v>73513</v>
      </c>
      <c r="K3066" s="11" t="n">
        <v>544323</v>
      </c>
      <c r="L3066" s="12" t="n">
        <f aca="false">IF(COUNT(F3066,G3066)=2,F3066+G3066,"")</f>
        <v>1843</v>
      </c>
      <c r="M3066" s="12" t="n">
        <f aca="false">IF(COUNT(E3066,H3066)=2,E3066+H3066,"")</f>
        <v>1214</v>
      </c>
    </row>
    <row r="3067" customFormat="false" ht="15" hidden="false" customHeight="false" outlineLevel="0" collapsed="false">
      <c r="A3067" s="7" t="s">
        <v>5011</v>
      </c>
      <c r="B3067" s="7" t="s">
        <v>1740</v>
      </c>
      <c r="C3067" s="8" t="s">
        <v>5061</v>
      </c>
      <c r="D3067" s="9" t="str">
        <f aca="false">A3067&amp;"|"&amp;B3067</f>
        <v>Washington|Stevens County</v>
      </c>
      <c r="E3067" s="10" t="n">
        <v>864</v>
      </c>
      <c r="F3067" s="10" t="n">
        <v>1649</v>
      </c>
      <c r="G3067" s="10" t="n">
        <v>67</v>
      </c>
      <c r="H3067" s="10" t="n">
        <v>14</v>
      </c>
      <c r="I3067" s="10" t="n">
        <v>1027</v>
      </c>
      <c r="J3067" s="10" t="n">
        <v>67405</v>
      </c>
      <c r="K3067" s="11" t="n">
        <v>47470</v>
      </c>
      <c r="L3067" s="12" t="n">
        <f aca="false">IF(COUNT(F3067,G3067)=2,F3067+G3067,"")</f>
        <v>1716</v>
      </c>
      <c r="M3067" s="12" t="n">
        <f aca="false">IF(COUNT(E3067,H3067)=2,E3067+H3067,"")</f>
        <v>878</v>
      </c>
    </row>
    <row r="3068" customFormat="false" ht="15" hidden="false" customHeight="false" outlineLevel="0" collapsed="false">
      <c r="A3068" s="7" t="s">
        <v>5011</v>
      </c>
      <c r="B3068" s="7" t="s">
        <v>2950</v>
      </c>
      <c r="C3068" s="8" t="s">
        <v>5062</v>
      </c>
      <c r="D3068" s="9" t="str">
        <f aca="false">A3068&amp;"|"&amp;B3068</f>
        <v>Washington|Thurston County</v>
      </c>
      <c r="E3068" s="10" t="n">
        <v>1634</v>
      </c>
      <c r="F3068" s="10" t="n">
        <v>2201</v>
      </c>
      <c r="G3068" s="10" t="n">
        <v>95</v>
      </c>
      <c r="H3068" s="10" t="n">
        <v>14</v>
      </c>
      <c r="I3068" s="10" t="n">
        <v>1548</v>
      </c>
      <c r="J3068" s="10" t="n">
        <v>93985</v>
      </c>
      <c r="K3068" s="11" t="n">
        <v>296640</v>
      </c>
      <c r="L3068" s="12" t="n">
        <f aca="false">IF(COUNT(F3068,G3068)=2,F3068+G3068,"")</f>
        <v>2296</v>
      </c>
      <c r="M3068" s="12" t="n">
        <f aca="false">IF(COUNT(E3068,H3068)=2,E3068+H3068,"")</f>
        <v>1648</v>
      </c>
    </row>
    <row r="3069" customFormat="false" ht="15" hidden="false" customHeight="false" outlineLevel="0" collapsed="false">
      <c r="A3069" s="7" t="s">
        <v>5011</v>
      </c>
      <c r="B3069" s="7" t="s">
        <v>5063</v>
      </c>
      <c r="C3069" s="8" t="s">
        <v>5064</v>
      </c>
      <c r="D3069" s="9" t="str">
        <f aca="false">A3069&amp;"|"&amp;B3069</f>
        <v>Washington|Wahkiakum County</v>
      </c>
      <c r="E3069" s="10" t="n">
        <v>1086</v>
      </c>
      <c r="F3069" s="10" t="n">
        <v>1797</v>
      </c>
      <c r="G3069" s="10" t="n">
        <v>67</v>
      </c>
      <c r="H3069" s="10" t="n">
        <v>14</v>
      </c>
      <c r="I3069" s="10" t="n">
        <v>1548</v>
      </c>
      <c r="J3069" s="10" t="n">
        <v>57091</v>
      </c>
      <c r="K3069" s="11" t="n">
        <v>4573</v>
      </c>
      <c r="L3069" s="12" t="n">
        <f aca="false">IF(COUNT(F3069,G3069)=2,F3069+G3069,"")</f>
        <v>1864</v>
      </c>
      <c r="M3069" s="12" t="n">
        <f aca="false">IF(COUNT(E3069,H3069)=2,E3069+H3069,"")</f>
        <v>1100</v>
      </c>
    </row>
    <row r="3070" customFormat="false" ht="15" hidden="false" customHeight="false" outlineLevel="0" collapsed="false">
      <c r="A3070" s="7" t="s">
        <v>5011</v>
      </c>
      <c r="B3070" s="7" t="s">
        <v>5065</v>
      </c>
      <c r="C3070" s="8" t="s">
        <v>5066</v>
      </c>
      <c r="D3070" s="9" t="str">
        <f aca="false">A3070&amp;"|"&amp;B3070</f>
        <v>Washington|Walla Walla County</v>
      </c>
      <c r="E3070" s="10" t="n">
        <v>1113</v>
      </c>
      <c r="F3070" s="10" t="n">
        <v>1805</v>
      </c>
      <c r="G3070" s="10" t="n">
        <v>67</v>
      </c>
      <c r="H3070" s="10" t="n">
        <v>14</v>
      </c>
      <c r="I3070" s="10" t="n">
        <v>1172</v>
      </c>
      <c r="J3070" s="10" t="n">
        <v>72212</v>
      </c>
      <c r="K3070" s="11" t="n">
        <v>62102</v>
      </c>
      <c r="L3070" s="12" t="n">
        <f aca="false">IF(COUNT(F3070,G3070)=2,F3070+G3070,"")</f>
        <v>1872</v>
      </c>
      <c r="M3070" s="12" t="n">
        <f aca="false">IF(COUNT(E3070,H3070)=2,E3070+H3070,"")</f>
        <v>1127</v>
      </c>
    </row>
    <row r="3071" customFormat="false" ht="15" hidden="false" customHeight="false" outlineLevel="0" collapsed="false">
      <c r="A3071" s="7" t="s">
        <v>5011</v>
      </c>
      <c r="B3071" s="7" t="s">
        <v>5067</v>
      </c>
      <c r="C3071" s="8" t="s">
        <v>5068</v>
      </c>
      <c r="D3071" s="9" t="str">
        <f aca="false">A3071&amp;"|"&amp;B3071</f>
        <v>Washington|Whatcom County</v>
      </c>
      <c r="E3071" s="10" t="n">
        <v>1465</v>
      </c>
      <c r="F3071" s="10" t="n">
        <v>2232</v>
      </c>
      <c r="G3071" s="10" t="n">
        <v>86</v>
      </c>
      <c r="H3071" s="10" t="n">
        <v>14</v>
      </c>
      <c r="I3071" s="10" t="n">
        <v>1572</v>
      </c>
      <c r="J3071" s="10" t="n">
        <v>80989</v>
      </c>
      <c r="K3071" s="11" t="n">
        <v>228432</v>
      </c>
      <c r="L3071" s="12" t="n">
        <f aca="false">IF(COUNT(F3071,G3071)=2,F3071+G3071,"")</f>
        <v>2318</v>
      </c>
      <c r="M3071" s="12" t="n">
        <f aca="false">IF(COUNT(E3071,H3071)=2,E3071+H3071,"")</f>
        <v>1479</v>
      </c>
    </row>
    <row r="3072" customFormat="false" ht="15" hidden="false" customHeight="false" outlineLevel="0" collapsed="false">
      <c r="A3072" s="7" t="s">
        <v>5011</v>
      </c>
      <c r="B3072" s="7" t="s">
        <v>5069</v>
      </c>
      <c r="C3072" s="8" t="s">
        <v>5070</v>
      </c>
      <c r="D3072" s="9" t="str">
        <f aca="false">A3072&amp;"|"&amp;B3072</f>
        <v>Washington|Whitman County</v>
      </c>
      <c r="E3072" s="10" t="n">
        <v>1002</v>
      </c>
      <c r="F3072" s="10" t="n">
        <v>1810</v>
      </c>
      <c r="G3072" s="10" t="n">
        <v>67</v>
      </c>
      <c r="H3072" s="10" t="n">
        <v>14</v>
      </c>
      <c r="I3072" s="10" t="n">
        <v>1027</v>
      </c>
      <c r="J3072" s="10" t="n">
        <v>52893</v>
      </c>
      <c r="K3072" s="11" t="n">
        <v>47042</v>
      </c>
      <c r="L3072" s="12" t="n">
        <f aca="false">IF(COUNT(F3072,G3072)=2,F3072+G3072,"")</f>
        <v>1877</v>
      </c>
      <c r="M3072" s="12" t="n">
        <f aca="false">IF(COUNT(E3072,H3072)=2,E3072+H3072,"")</f>
        <v>1016</v>
      </c>
    </row>
    <row r="3073" customFormat="false" ht="15" hidden="false" customHeight="false" outlineLevel="0" collapsed="false">
      <c r="A3073" s="7" t="s">
        <v>5011</v>
      </c>
      <c r="B3073" s="7" t="s">
        <v>5071</v>
      </c>
      <c r="C3073" s="8" t="s">
        <v>5072</v>
      </c>
      <c r="D3073" s="9" t="str">
        <f aca="false">A3073&amp;"|"&amp;B3073</f>
        <v>Washington|Yakima County</v>
      </c>
      <c r="E3073" s="10" t="n">
        <v>1068</v>
      </c>
      <c r="F3073" s="10" t="n">
        <v>1652</v>
      </c>
      <c r="G3073" s="10" t="n">
        <v>67</v>
      </c>
      <c r="H3073" s="10" t="n">
        <v>14</v>
      </c>
      <c r="I3073" s="10" t="n">
        <v>1172</v>
      </c>
      <c r="J3073" s="10" t="n">
        <v>68015</v>
      </c>
      <c r="K3073" s="11" t="n">
        <v>256605</v>
      </c>
      <c r="L3073" s="12" t="n">
        <f aca="false">IF(COUNT(F3073,G3073)=2,F3073+G3073,"")</f>
        <v>1719</v>
      </c>
      <c r="M3073" s="12" t="n">
        <f aca="false">IF(COUNT(E3073,H3073)=2,E3073+H3073,"")</f>
        <v>1082</v>
      </c>
    </row>
    <row r="3074" customFormat="false" ht="15" hidden="false" customHeight="false" outlineLevel="0" collapsed="false">
      <c r="A3074" s="7" t="s">
        <v>5073</v>
      </c>
      <c r="B3074" s="7" t="s">
        <v>59</v>
      </c>
      <c r="C3074" s="8" t="s">
        <v>5074</v>
      </c>
      <c r="D3074" s="9" t="str">
        <f aca="false">A3074&amp;"|"&amp;B3074</f>
        <v>West Virginia|Barbour County</v>
      </c>
      <c r="E3074" s="10" t="n">
        <v>803</v>
      </c>
      <c r="F3074" s="10" t="n">
        <v>1025</v>
      </c>
      <c r="G3074" s="10" t="n">
        <v>88</v>
      </c>
      <c r="H3074" s="10" t="n">
        <v>14</v>
      </c>
      <c r="I3074" s="10" t="n">
        <v>774</v>
      </c>
      <c r="J3074" s="10" t="n">
        <v>48347</v>
      </c>
      <c r="K3074" s="11" t="n">
        <v>15454</v>
      </c>
      <c r="L3074" s="12" t="n">
        <f aca="false">IF(COUNT(F3074,G3074)=2,F3074+G3074,"")</f>
        <v>1113</v>
      </c>
      <c r="M3074" s="12" t="n">
        <f aca="false">IF(COUNT(E3074,H3074)=2,E3074+H3074,"")</f>
        <v>817</v>
      </c>
    </row>
    <row r="3075" customFormat="false" ht="15" hidden="false" customHeight="false" outlineLevel="0" collapsed="false">
      <c r="A3075" s="7" t="s">
        <v>5073</v>
      </c>
      <c r="B3075" s="7" t="s">
        <v>4019</v>
      </c>
      <c r="C3075" s="8" t="s">
        <v>5075</v>
      </c>
      <c r="D3075" s="9" t="str">
        <f aca="false">A3075&amp;"|"&amp;B3075</f>
        <v>West Virginia|Berkeley County</v>
      </c>
      <c r="E3075" s="10" t="n">
        <v>1238</v>
      </c>
      <c r="F3075" s="10" t="n">
        <v>1501</v>
      </c>
      <c r="G3075" s="10" t="n">
        <v>136</v>
      </c>
      <c r="H3075" s="10" t="n">
        <v>14</v>
      </c>
      <c r="I3075" s="10" t="n">
        <v>766</v>
      </c>
      <c r="J3075" s="10" t="n">
        <v>77329</v>
      </c>
      <c r="K3075" s="11" t="n">
        <v>126165</v>
      </c>
      <c r="L3075" s="12" t="n">
        <f aca="false">IF(COUNT(F3075,G3075)=2,F3075+G3075,"")</f>
        <v>1637</v>
      </c>
      <c r="M3075" s="12" t="n">
        <f aca="false">IF(COUNT(E3075,H3075)=2,E3075+H3075,"")</f>
        <v>1252</v>
      </c>
    </row>
    <row r="3076" customFormat="false" ht="15" hidden="false" customHeight="false" outlineLevel="0" collapsed="false">
      <c r="A3076" s="7" t="s">
        <v>5073</v>
      </c>
      <c r="B3076" s="7" t="s">
        <v>290</v>
      </c>
      <c r="C3076" s="8" t="s">
        <v>5076</v>
      </c>
      <c r="D3076" s="9" t="str">
        <f aca="false">A3076&amp;"|"&amp;B3076</f>
        <v>West Virginia|Boone County</v>
      </c>
      <c r="E3076" s="10" t="n">
        <v>823</v>
      </c>
      <c r="F3076" s="10" t="n">
        <v>1167</v>
      </c>
      <c r="G3076" s="10" t="n">
        <v>90</v>
      </c>
      <c r="H3076" s="10" t="n">
        <v>14</v>
      </c>
      <c r="I3076" s="10" t="n">
        <v>800</v>
      </c>
      <c r="J3076" s="10" t="n">
        <v>56152</v>
      </c>
      <c r="K3076" s="11" t="n">
        <v>21312</v>
      </c>
      <c r="L3076" s="12" t="n">
        <f aca="false">IF(COUNT(F3076,G3076)=2,F3076+G3076,"")</f>
        <v>1257</v>
      </c>
      <c r="M3076" s="12" t="n">
        <f aca="false">IF(COUNT(E3076,H3076)=2,E3076+H3076,"")</f>
        <v>837</v>
      </c>
    </row>
    <row r="3077" customFormat="false" ht="15" hidden="false" customHeight="false" outlineLevel="0" collapsed="false">
      <c r="A3077" s="7" t="s">
        <v>5073</v>
      </c>
      <c r="B3077" s="7" t="s">
        <v>5077</v>
      </c>
      <c r="C3077" s="8" t="s">
        <v>5078</v>
      </c>
      <c r="D3077" s="9" t="str">
        <f aca="false">A3077&amp;"|"&amp;B3077</f>
        <v>West Virginia|Braxton County</v>
      </c>
      <c r="E3077" s="10" t="n">
        <v>578</v>
      </c>
      <c r="F3077" s="10" t="n">
        <v>979</v>
      </c>
      <c r="G3077" s="10" t="n">
        <v>65</v>
      </c>
      <c r="H3077" s="10" t="n">
        <v>14</v>
      </c>
      <c r="I3077" s="10" t="n">
        <v>788</v>
      </c>
      <c r="J3077" s="10" t="n">
        <v>44449</v>
      </c>
      <c r="K3077" s="11" t="n">
        <v>12345</v>
      </c>
      <c r="L3077" s="12" t="n">
        <f aca="false">IF(COUNT(F3077,G3077)=2,F3077+G3077,"")</f>
        <v>1044</v>
      </c>
      <c r="M3077" s="12" t="n">
        <f aca="false">IF(COUNT(E3077,H3077)=2,E3077+H3077,"")</f>
        <v>592</v>
      </c>
    </row>
    <row r="3078" customFormat="false" ht="15" hidden="false" customHeight="false" outlineLevel="0" collapsed="false">
      <c r="A3078" s="7" t="s">
        <v>5073</v>
      </c>
      <c r="B3078" s="7" t="s">
        <v>5079</v>
      </c>
      <c r="C3078" s="8" t="s">
        <v>5080</v>
      </c>
      <c r="D3078" s="9" t="str">
        <f aca="false">A3078&amp;"|"&amp;B3078</f>
        <v>West Virginia|Brooke County</v>
      </c>
      <c r="E3078" s="10" t="n">
        <v>603</v>
      </c>
      <c r="F3078" s="10" t="n">
        <v>1099</v>
      </c>
      <c r="G3078" s="10" t="n">
        <v>66</v>
      </c>
      <c r="H3078" s="10" t="n">
        <v>14</v>
      </c>
      <c r="I3078" s="10" t="n">
        <v>675</v>
      </c>
      <c r="J3078" s="10" t="n">
        <v>52116</v>
      </c>
      <c r="K3078" s="11" t="n">
        <v>22053</v>
      </c>
      <c r="L3078" s="12" t="n">
        <f aca="false">IF(COUNT(F3078,G3078)=2,F3078+G3078,"")</f>
        <v>1165</v>
      </c>
      <c r="M3078" s="12" t="n">
        <f aca="false">IF(COUNT(E3078,H3078)=2,E3078+H3078,"")</f>
        <v>617</v>
      </c>
    </row>
    <row r="3079" customFormat="false" ht="15" hidden="false" customHeight="false" outlineLevel="0" collapsed="false">
      <c r="A3079" s="7" t="s">
        <v>5073</v>
      </c>
      <c r="B3079" s="7" t="s">
        <v>5081</v>
      </c>
      <c r="C3079" s="8" t="s">
        <v>5082</v>
      </c>
      <c r="D3079" s="9" t="str">
        <f aca="false">A3079&amp;"|"&amp;B3079</f>
        <v>West Virginia|Cabell County</v>
      </c>
      <c r="E3079" s="10" t="n">
        <v>877</v>
      </c>
      <c r="F3079" s="10" t="n">
        <v>1207</v>
      </c>
      <c r="G3079" s="10" t="n">
        <v>96</v>
      </c>
      <c r="H3079" s="10" t="n">
        <v>14</v>
      </c>
      <c r="I3079" s="10" t="n">
        <v>672</v>
      </c>
      <c r="J3079" s="10" t="n">
        <v>52828</v>
      </c>
      <c r="K3079" s="11" t="n">
        <v>93300</v>
      </c>
      <c r="L3079" s="12" t="n">
        <f aca="false">IF(COUNT(F3079,G3079)=2,F3079+G3079,"")</f>
        <v>1303</v>
      </c>
      <c r="M3079" s="12" t="n">
        <f aca="false">IF(COUNT(E3079,H3079)=2,E3079+H3079,"")</f>
        <v>891</v>
      </c>
    </row>
    <row r="3080" customFormat="false" ht="15" hidden="false" customHeight="false" outlineLevel="0" collapsed="false">
      <c r="A3080" s="7" t="s">
        <v>5073</v>
      </c>
      <c r="B3080" s="7" t="s">
        <v>69</v>
      </c>
      <c r="C3080" s="8" t="s">
        <v>5083</v>
      </c>
      <c r="D3080" s="9" t="str">
        <f aca="false">A3080&amp;"|"&amp;B3080</f>
        <v>West Virginia|Calhoun County</v>
      </c>
      <c r="E3080" s="10" t="n">
        <v>483</v>
      </c>
      <c r="F3080" s="10" t="n">
        <v>814</v>
      </c>
      <c r="G3080" s="10" t="n">
        <v>65</v>
      </c>
      <c r="H3080" s="10" t="n">
        <v>14</v>
      </c>
      <c r="I3080" s="10" t="n">
        <v>721</v>
      </c>
      <c r="J3080" s="10" t="n">
        <v>41421</v>
      </c>
      <c r="K3080" s="11" t="n">
        <v>6158</v>
      </c>
      <c r="L3080" s="12" t="n">
        <f aca="false">IF(COUNT(F3080,G3080)=2,F3080+G3080,"")</f>
        <v>879</v>
      </c>
      <c r="M3080" s="12" t="n">
        <f aca="false">IF(COUNT(E3080,H3080)=2,E3080+H3080,"")</f>
        <v>497</v>
      </c>
    </row>
    <row r="3081" customFormat="false" ht="15" hidden="false" customHeight="false" outlineLevel="0" collapsed="false">
      <c r="A3081" s="7" t="s">
        <v>5073</v>
      </c>
      <c r="B3081" s="7" t="s">
        <v>81</v>
      </c>
      <c r="C3081" s="8" t="s">
        <v>5084</v>
      </c>
      <c r="D3081" s="9" t="str">
        <f aca="false">A3081&amp;"|"&amp;B3081</f>
        <v>West Virginia|Clay County</v>
      </c>
      <c r="E3081" s="10" t="n">
        <v>589</v>
      </c>
      <c r="F3081" s="10" t="n">
        <v>1007</v>
      </c>
      <c r="G3081" s="10" t="n">
        <v>65</v>
      </c>
      <c r="H3081" s="10" t="n">
        <v>14</v>
      </c>
      <c r="I3081" s="10" t="n">
        <v>626</v>
      </c>
      <c r="J3081" s="10" t="n">
        <v>42790</v>
      </c>
      <c r="K3081" s="11" t="n">
        <v>7946</v>
      </c>
      <c r="L3081" s="12" t="n">
        <f aca="false">IF(COUNT(F3081,G3081)=2,F3081+G3081,"")</f>
        <v>1072</v>
      </c>
      <c r="M3081" s="12" t="n">
        <f aca="false">IF(COUNT(E3081,H3081)=2,E3081+H3081,"")</f>
        <v>603</v>
      </c>
    </row>
    <row r="3082" customFormat="false" ht="15" hidden="false" customHeight="false" outlineLevel="0" collapsed="false">
      <c r="A3082" s="7" t="s">
        <v>5073</v>
      </c>
      <c r="B3082" s="7" t="s">
        <v>5085</v>
      </c>
      <c r="C3082" s="8" t="s">
        <v>5086</v>
      </c>
      <c r="D3082" s="9" t="str">
        <f aca="false">A3082&amp;"|"&amp;B3082</f>
        <v>West Virginia|Doddridge County</v>
      </c>
      <c r="E3082" s="10" t="n">
        <v>827</v>
      </c>
      <c r="F3082" s="10" t="n">
        <v>1143</v>
      </c>
      <c r="G3082" s="10" t="n">
        <v>91</v>
      </c>
      <c r="H3082" s="10" t="n">
        <v>14</v>
      </c>
      <c r="I3082" s="10" t="n">
        <v>712</v>
      </c>
      <c r="J3082" s="10" t="n">
        <v>61164</v>
      </c>
      <c r="K3082" s="11" t="n">
        <v>7767</v>
      </c>
      <c r="L3082" s="12" t="n">
        <f aca="false">IF(COUNT(F3082,G3082)=2,F3082+G3082,"")</f>
        <v>1234</v>
      </c>
      <c r="M3082" s="12" t="n">
        <f aca="false">IF(COUNT(E3082,H3082)=2,E3082+H3082,"")</f>
        <v>841</v>
      </c>
    </row>
    <row r="3083" customFormat="false" ht="15" hidden="false" customHeight="false" outlineLevel="0" collapsed="false">
      <c r="A3083" s="7" t="s">
        <v>5073</v>
      </c>
      <c r="B3083" s="7" t="s">
        <v>111</v>
      </c>
      <c r="C3083" s="8" t="s">
        <v>5087</v>
      </c>
      <c r="D3083" s="9" t="str">
        <f aca="false">A3083&amp;"|"&amp;B3083</f>
        <v>West Virginia|Fayette County</v>
      </c>
      <c r="E3083" s="10" t="n">
        <v>777</v>
      </c>
      <c r="F3083" s="10" t="n">
        <v>1135</v>
      </c>
      <c r="G3083" s="10" t="n">
        <v>85</v>
      </c>
      <c r="H3083" s="10" t="n">
        <v>14</v>
      </c>
      <c r="I3083" s="10" t="n">
        <v>736</v>
      </c>
      <c r="J3083" s="10" t="n">
        <v>52672</v>
      </c>
      <c r="K3083" s="11" t="n">
        <v>39987</v>
      </c>
      <c r="L3083" s="12" t="n">
        <f aca="false">IF(COUNT(F3083,G3083)=2,F3083+G3083,"")</f>
        <v>1220</v>
      </c>
      <c r="M3083" s="12" t="n">
        <f aca="false">IF(COUNT(E3083,H3083)=2,E3083+H3083,"")</f>
        <v>791</v>
      </c>
    </row>
    <row r="3084" customFormat="false" ht="15" hidden="false" customHeight="false" outlineLevel="0" collapsed="false">
      <c r="A3084" s="7" t="s">
        <v>5073</v>
      </c>
      <c r="B3084" s="7" t="s">
        <v>898</v>
      </c>
      <c r="C3084" s="8" t="s">
        <v>5088</v>
      </c>
      <c r="D3084" s="9" t="str">
        <f aca="false">A3084&amp;"|"&amp;B3084</f>
        <v>West Virginia|Gilmer County</v>
      </c>
      <c r="E3084" s="10" t="n">
        <v>764</v>
      </c>
      <c r="F3084" s="10" t="n">
        <v>697</v>
      </c>
      <c r="G3084" s="10" t="n">
        <v>84</v>
      </c>
      <c r="H3084" s="10" t="n">
        <v>14</v>
      </c>
      <c r="I3084" s="10" t="n">
        <v>768</v>
      </c>
      <c r="J3084" s="10" t="n">
        <v>50991</v>
      </c>
      <c r="K3084" s="11" t="n">
        <v>7376</v>
      </c>
      <c r="L3084" s="12" t="n">
        <f aca="false">IF(COUNT(F3084,G3084)=2,F3084+G3084,"")</f>
        <v>781</v>
      </c>
      <c r="M3084" s="12" t="n">
        <f aca="false">IF(COUNT(E3084,H3084)=2,E3084+H3084,"")</f>
        <v>778</v>
      </c>
    </row>
    <row r="3085" customFormat="false" ht="15" hidden="false" customHeight="false" outlineLevel="0" collapsed="false">
      <c r="A3085" s="7" t="s">
        <v>5073</v>
      </c>
      <c r="B3085" s="7" t="s">
        <v>329</v>
      </c>
      <c r="C3085" s="8" t="s">
        <v>5089</v>
      </c>
      <c r="D3085" s="9" t="str">
        <f aca="false">A3085&amp;"|"&amp;B3085</f>
        <v>West Virginia|Grant County</v>
      </c>
      <c r="E3085" s="10" t="n">
        <v>612</v>
      </c>
      <c r="F3085" s="10" t="n">
        <v>975</v>
      </c>
      <c r="G3085" s="10" t="n">
        <v>67</v>
      </c>
      <c r="H3085" s="10" t="n">
        <v>14</v>
      </c>
      <c r="I3085" s="10" t="n">
        <v>761</v>
      </c>
      <c r="J3085" s="10" t="n">
        <v>61530</v>
      </c>
      <c r="K3085" s="11" t="n">
        <v>10972</v>
      </c>
      <c r="L3085" s="12" t="n">
        <f aca="false">IF(COUNT(F3085,G3085)=2,F3085+G3085,"")</f>
        <v>1042</v>
      </c>
      <c r="M3085" s="12" t="n">
        <f aca="false">IF(COUNT(E3085,H3085)=2,E3085+H3085,"")</f>
        <v>626</v>
      </c>
    </row>
    <row r="3086" customFormat="false" ht="15" hidden="false" customHeight="false" outlineLevel="0" collapsed="false">
      <c r="A3086" s="7" t="s">
        <v>5073</v>
      </c>
      <c r="B3086" s="7" t="s">
        <v>5090</v>
      </c>
      <c r="C3086" s="8" t="s">
        <v>5091</v>
      </c>
      <c r="D3086" s="9" t="str">
        <f aca="false">A3086&amp;"|"&amp;B3086</f>
        <v>West Virginia|Greenbrier County</v>
      </c>
      <c r="E3086" s="10" t="n">
        <v>834</v>
      </c>
      <c r="F3086" s="10" t="n">
        <v>1120</v>
      </c>
      <c r="G3086" s="10" t="n">
        <v>92</v>
      </c>
      <c r="H3086" s="10" t="n">
        <v>14</v>
      </c>
      <c r="I3086" s="10" t="n">
        <v>721</v>
      </c>
      <c r="J3086" s="10" t="n">
        <v>48662</v>
      </c>
      <c r="K3086" s="11" t="n">
        <v>32688</v>
      </c>
      <c r="L3086" s="12" t="n">
        <f aca="false">IF(COUNT(F3086,G3086)=2,F3086+G3086,"")</f>
        <v>1212</v>
      </c>
      <c r="M3086" s="12" t="n">
        <f aca="false">IF(COUNT(E3086,H3086)=2,E3086+H3086,"")</f>
        <v>848</v>
      </c>
    </row>
    <row r="3087" customFormat="false" ht="15" hidden="false" customHeight="false" outlineLevel="0" collapsed="false">
      <c r="A3087" s="7" t="s">
        <v>5073</v>
      </c>
      <c r="B3087" s="7" t="s">
        <v>2148</v>
      </c>
      <c r="C3087" s="8" t="s">
        <v>5092</v>
      </c>
      <c r="D3087" s="9" t="str">
        <f aca="false">A3087&amp;"|"&amp;B3087</f>
        <v>West Virginia|Hampshire County</v>
      </c>
      <c r="E3087" s="10" t="n">
        <v>732</v>
      </c>
      <c r="F3087" s="10" t="n">
        <v>1204</v>
      </c>
      <c r="G3087" s="10" t="n">
        <v>80</v>
      </c>
      <c r="H3087" s="10" t="n">
        <v>14</v>
      </c>
      <c r="I3087" s="10" t="n">
        <v>815</v>
      </c>
      <c r="J3087" s="10" t="n">
        <v>60299</v>
      </c>
      <c r="K3087" s="11" t="n">
        <v>23340</v>
      </c>
      <c r="L3087" s="12" t="n">
        <f aca="false">IF(COUNT(F3087,G3087)=2,F3087+G3087,"")</f>
        <v>1284</v>
      </c>
      <c r="M3087" s="12" t="n">
        <f aca="false">IF(COUNT(E3087,H3087)=2,E3087+H3087,"")</f>
        <v>746</v>
      </c>
    </row>
    <row r="3088" customFormat="false" ht="15" hidden="false" customHeight="false" outlineLevel="0" collapsed="false">
      <c r="A3088" s="7" t="s">
        <v>5073</v>
      </c>
      <c r="B3088" s="7" t="s">
        <v>915</v>
      </c>
      <c r="C3088" s="8" t="s">
        <v>5093</v>
      </c>
      <c r="D3088" s="9" t="str">
        <f aca="false">A3088&amp;"|"&amp;B3088</f>
        <v>West Virginia|Hancock County</v>
      </c>
      <c r="E3088" s="10" t="n">
        <v>766</v>
      </c>
      <c r="F3088" s="10" t="n">
        <v>1035</v>
      </c>
      <c r="G3088" s="10" t="n">
        <v>84</v>
      </c>
      <c r="H3088" s="10" t="n">
        <v>14</v>
      </c>
      <c r="I3088" s="10" t="n">
        <v>729</v>
      </c>
      <c r="J3088" s="10" t="n">
        <v>61017</v>
      </c>
      <c r="K3088" s="11" t="n">
        <v>28658</v>
      </c>
      <c r="L3088" s="12" t="n">
        <f aca="false">IF(COUNT(F3088,G3088)=2,F3088+G3088,"")</f>
        <v>1119</v>
      </c>
      <c r="M3088" s="12" t="n">
        <f aca="false">IF(COUNT(E3088,H3088)=2,E3088+H3088,"")</f>
        <v>780</v>
      </c>
    </row>
    <row r="3089" customFormat="false" ht="15" hidden="false" customHeight="false" outlineLevel="0" collapsed="false">
      <c r="A3089" s="7" t="s">
        <v>5073</v>
      </c>
      <c r="B3089" s="7" t="s">
        <v>5094</v>
      </c>
      <c r="C3089" s="8" t="s">
        <v>5095</v>
      </c>
      <c r="D3089" s="9" t="str">
        <f aca="false">A3089&amp;"|"&amp;B3089</f>
        <v>West Virginia|Hardy County</v>
      </c>
      <c r="E3089" s="10" t="n">
        <v>820</v>
      </c>
      <c r="F3089" s="10" t="n">
        <v>1249</v>
      </c>
      <c r="G3089" s="10" t="n">
        <v>90</v>
      </c>
      <c r="H3089" s="10" t="n">
        <v>14</v>
      </c>
      <c r="I3089" s="10" t="n">
        <v>845</v>
      </c>
      <c r="J3089" s="10" t="n">
        <v>49302</v>
      </c>
      <c r="K3089" s="11" t="n">
        <v>14236</v>
      </c>
      <c r="L3089" s="12" t="n">
        <f aca="false">IF(COUNT(F3089,G3089)=2,F3089+G3089,"")</f>
        <v>1339</v>
      </c>
      <c r="M3089" s="12" t="n">
        <f aca="false">IF(COUNT(E3089,H3089)=2,E3089+H3089,"")</f>
        <v>834</v>
      </c>
    </row>
    <row r="3090" customFormat="false" ht="15" hidden="false" customHeight="false" outlineLevel="0" collapsed="false">
      <c r="A3090" s="7" t="s">
        <v>5073</v>
      </c>
      <c r="B3090" s="7" t="s">
        <v>1349</v>
      </c>
      <c r="C3090" s="8" t="s">
        <v>5096</v>
      </c>
      <c r="D3090" s="9" t="str">
        <f aca="false">A3090&amp;"|"&amp;B3090</f>
        <v>West Virginia|Harrison County</v>
      </c>
      <c r="E3090" s="10" t="n">
        <v>848</v>
      </c>
      <c r="F3090" s="10" t="n">
        <v>1174</v>
      </c>
      <c r="G3090" s="10" t="n">
        <v>93</v>
      </c>
      <c r="H3090" s="10" t="n">
        <v>14</v>
      </c>
      <c r="I3090" s="10" t="n">
        <v>705</v>
      </c>
      <c r="J3090" s="10" t="n">
        <v>58326</v>
      </c>
      <c r="K3090" s="11" t="n">
        <v>65407</v>
      </c>
      <c r="L3090" s="12" t="n">
        <f aca="false">IF(COUNT(F3090,G3090)=2,F3090+G3090,"")</f>
        <v>1267</v>
      </c>
      <c r="M3090" s="12" t="n">
        <f aca="false">IF(COUNT(E3090,H3090)=2,E3090+H3090,"")</f>
        <v>862</v>
      </c>
    </row>
    <row r="3091" customFormat="false" ht="15" hidden="false" customHeight="false" outlineLevel="0" collapsed="false">
      <c r="A3091" s="7" t="s">
        <v>5073</v>
      </c>
      <c r="B3091" s="7" t="s">
        <v>125</v>
      </c>
      <c r="C3091" s="8" t="s">
        <v>5097</v>
      </c>
      <c r="D3091" s="9" t="str">
        <f aca="false">A3091&amp;"|"&amp;B3091</f>
        <v>West Virginia|Jackson County</v>
      </c>
      <c r="E3091" s="10" t="n">
        <v>720</v>
      </c>
      <c r="F3091" s="10" t="n">
        <v>1078</v>
      </c>
      <c r="G3091" s="10" t="n">
        <v>79</v>
      </c>
      <c r="H3091" s="10" t="n">
        <v>14</v>
      </c>
      <c r="I3091" s="10" t="n">
        <v>790</v>
      </c>
      <c r="J3091" s="10" t="n">
        <v>55671</v>
      </c>
      <c r="K3091" s="11" t="n">
        <v>27753</v>
      </c>
      <c r="L3091" s="12" t="n">
        <f aca="false">IF(COUNT(F3091,G3091)=2,F3091+G3091,"")</f>
        <v>1157</v>
      </c>
      <c r="M3091" s="12" t="n">
        <f aca="false">IF(COUNT(E3091,H3091)=2,E3091+H3091,"")</f>
        <v>734</v>
      </c>
    </row>
    <row r="3092" customFormat="false" ht="15" hidden="false" customHeight="false" outlineLevel="0" collapsed="false">
      <c r="A3092" s="7" t="s">
        <v>5073</v>
      </c>
      <c r="B3092" s="7" t="s">
        <v>127</v>
      </c>
      <c r="C3092" s="8" t="s">
        <v>5098</v>
      </c>
      <c r="D3092" s="9" t="str">
        <f aca="false">A3092&amp;"|"&amp;B3092</f>
        <v>West Virginia|Jefferson County</v>
      </c>
      <c r="E3092" s="10" t="n">
        <v>1103</v>
      </c>
      <c r="F3092" s="10" t="n">
        <v>1801</v>
      </c>
      <c r="G3092" s="10" t="n">
        <v>121</v>
      </c>
      <c r="H3092" s="10" t="n">
        <v>14</v>
      </c>
      <c r="I3092" s="10" t="n">
        <v>716</v>
      </c>
      <c r="J3092" s="10" t="n">
        <v>95523</v>
      </c>
      <c r="K3092" s="11" t="n">
        <v>58546</v>
      </c>
      <c r="L3092" s="12" t="n">
        <f aca="false">IF(COUNT(F3092,G3092)=2,F3092+G3092,"")</f>
        <v>1922</v>
      </c>
      <c r="M3092" s="12" t="n">
        <f aca="false">IF(COUNT(E3092,H3092)=2,E3092+H3092,"")</f>
        <v>1117</v>
      </c>
    </row>
    <row r="3093" customFormat="false" ht="15" hidden="false" customHeight="false" outlineLevel="0" collapsed="false">
      <c r="A3093" s="7" t="s">
        <v>5073</v>
      </c>
      <c r="B3093" s="7" t="s">
        <v>5099</v>
      </c>
      <c r="C3093" s="8" t="s">
        <v>5100</v>
      </c>
      <c r="D3093" s="9" t="str">
        <f aca="false">A3093&amp;"|"&amp;B3093</f>
        <v>West Virginia|Kanawha County</v>
      </c>
      <c r="E3093" s="10" t="n">
        <v>879</v>
      </c>
      <c r="F3093" s="10" t="n">
        <v>1190</v>
      </c>
      <c r="G3093" s="10" t="n">
        <v>97</v>
      </c>
      <c r="H3093" s="10" t="n">
        <v>14</v>
      </c>
      <c r="I3093" s="10" t="n">
        <v>683</v>
      </c>
      <c r="J3093" s="10" t="n">
        <v>58887</v>
      </c>
      <c r="K3093" s="11" t="n">
        <v>178198</v>
      </c>
      <c r="L3093" s="12" t="n">
        <f aca="false">IF(COUNT(F3093,G3093)=2,F3093+G3093,"")</f>
        <v>1287</v>
      </c>
      <c r="M3093" s="12" t="n">
        <f aca="false">IF(COUNT(E3093,H3093)=2,E3093+H3093,"")</f>
        <v>893</v>
      </c>
    </row>
    <row r="3094" customFormat="false" ht="15" hidden="false" customHeight="false" outlineLevel="0" collapsed="false">
      <c r="A3094" s="7" t="s">
        <v>5073</v>
      </c>
      <c r="B3094" s="7" t="s">
        <v>1126</v>
      </c>
      <c r="C3094" s="8" t="s">
        <v>5101</v>
      </c>
      <c r="D3094" s="9" t="str">
        <f aca="false">A3094&amp;"|"&amp;B3094</f>
        <v>West Virginia|Lewis County</v>
      </c>
      <c r="E3094" s="10" t="n">
        <v>737</v>
      </c>
      <c r="F3094" s="10" t="n">
        <v>1058</v>
      </c>
      <c r="G3094" s="10" t="n">
        <v>81</v>
      </c>
      <c r="H3094" s="10" t="n">
        <v>14</v>
      </c>
      <c r="I3094" s="10" t="n">
        <v>744</v>
      </c>
      <c r="J3094" s="10" t="n">
        <v>52279</v>
      </c>
      <c r="K3094" s="11" t="n">
        <v>16808</v>
      </c>
      <c r="L3094" s="12" t="n">
        <f aca="false">IF(COUNT(F3094,G3094)=2,F3094+G3094,"")</f>
        <v>1139</v>
      </c>
      <c r="M3094" s="12" t="n">
        <f aca="false">IF(COUNT(E3094,H3094)=2,E3094+H3094,"")</f>
        <v>751</v>
      </c>
    </row>
    <row r="3095" customFormat="false" ht="15" hidden="false" customHeight="false" outlineLevel="0" collapsed="false">
      <c r="A3095" s="7" t="s">
        <v>5073</v>
      </c>
      <c r="B3095" s="7" t="s">
        <v>350</v>
      </c>
      <c r="C3095" s="8" t="s">
        <v>5102</v>
      </c>
      <c r="D3095" s="9" t="str">
        <f aca="false">A3095&amp;"|"&amp;B3095</f>
        <v>West Virginia|Lincoln County</v>
      </c>
      <c r="E3095" s="10" t="n">
        <v>727</v>
      </c>
      <c r="F3095" s="10" t="n">
        <v>1067</v>
      </c>
      <c r="G3095" s="10" t="n">
        <v>80</v>
      </c>
      <c r="H3095" s="10" t="n">
        <v>14</v>
      </c>
      <c r="I3095" s="10" t="n">
        <v>819</v>
      </c>
      <c r="J3095" s="10" t="n">
        <v>48593</v>
      </c>
      <c r="K3095" s="11" t="n">
        <v>20170</v>
      </c>
      <c r="L3095" s="12" t="n">
        <f aca="false">IF(COUNT(F3095,G3095)=2,F3095+G3095,"")</f>
        <v>1147</v>
      </c>
      <c r="M3095" s="12" t="n">
        <f aca="false">IF(COUNT(E3095,H3095)=2,E3095+H3095,"")</f>
        <v>741</v>
      </c>
    </row>
    <row r="3096" customFormat="false" ht="15" hidden="false" customHeight="false" outlineLevel="0" collapsed="false">
      <c r="A3096" s="7" t="s">
        <v>5073</v>
      </c>
      <c r="B3096" s="7" t="s">
        <v>354</v>
      </c>
      <c r="C3096" s="8" t="s">
        <v>5103</v>
      </c>
      <c r="D3096" s="9" t="str">
        <f aca="false">A3096&amp;"|"&amp;B3096</f>
        <v>West Virginia|Logan County</v>
      </c>
      <c r="E3096" s="10" t="n">
        <v>704</v>
      </c>
      <c r="F3096" s="10" t="n">
        <v>996</v>
      </c>
      <c r="G3096" s="10" t="n">
        <v>77</v>
      </c>
      <c r="H3096" s="10" t="n">
        <v>14</v>
      </c>
      <c r="I3096" s="10" t="n">
        <v>818</v>
      </c>
      <c r="J3096" s="10" t="n">
        <v>47237</v>
      </c>
      <c r="K3096" s="11" t="n">
        <v>31826</v>
      </c>
      <c r="L3096" s="12" t="n">
        <f aca="false">IF(COUNT(F3096,G3096)=2,F3096+G3096,"")</f>
        <v>1073</v>
      </c>
      <c r="M3096" s="12" t="n">
        <f aca="false">IF(COUNT(E3096,H3096)=2,E3096+H3096,"")</f>
        <v>718</v>
      </c>
    </row>
    <row r="3097" customFormat="false" ht="15" hidden="false" customHeight="false" outlineLevel="0" collapsed="false">
      <c r="A3097" s="7" t="s">
        <v>5073</v>
      </c>
      <c r="B3097" s="7" t="s">
        <v>147</v>
      </c>
      <c r="C3097" s="8" t="s">
        <v>5104</v>
      </c>
      <c r="D3097" s="9" t="str">
        <f aca="false">A3097&amp;"|"&amp;B3097</f>
        <v>West Virginia|Marion County</v>
      </c>
      <c r="E3097" s="10" t="n">
        <v>901</v>
      </c>
      <c r="F3097" s="10" t="n">
        <v>1192</v>
      </c>
      <c r="G3097" s="10" t="n">
        <v>99</v>
      </c>
      <c r="H3097" s="10" t="n">
        <v>14</v>
      </c>
      <c r="I3097" s="10" t="n">
        <v>722</v>
      </c>
      <c r="J3097" s="10" t="n">
        <v>67537</v>
      </c>
      <c r="K3097" s="11" t="n">
        <v>56042</v>
      </c>
      <c r="L3097" s="12" t="n">
        <f aca="false">IF(COUNT(F3097,G3097)=2,F3097+G3097,"")</f>
        <v>1291</v>
      </c>
      <c r="M3097" s="12" t="n">
        <f aca="false">IF(COUNT(E3097,H3097)=2,E3097+H3097,"")</f>
        <v>915</v>
      </c>
    </row>
    <row r="3098" customFormat="false" ht="15" hidden="false" customHeight="false" outlineLevel="0" collapsed="false">
      <c r="A3098" s="7" t="s">
        <v>5073</v>
      </c>
      <c r="B3098" s="7" t="s">
        <v>149</v>
      </c>
      <c r="C3098" s="8" t="s">
        <v>5105</v>
      </c>
      <c r="D3098" s="9" t="str">
        <f aca="false">A3098&amp;"|"&amp;B3098</f>
        <v>West Virginia|Marshall County</v>
      </c>
      <c r="E3098" s="10" t="n">
        <v>823</v>
      </c>
      <c r="F3098" s="10" t="n">
        <v>1154</v>
      </c>
      <c r="G3098" s="10" t="n">
        <v>90</v>
      </c>
      <c r="H3098" s="10" t="n">
        <v>14</v>
      </c>
      <c r="I3098" s="10" t="n">
        <v>706</v>
      </c>
      <c r="J3098" s="10" t="n">
        <v>60329</v>
      </c>
      <c r="K3098" s="11" t="n">
        <v>30129</v>
      </c>
      <c r="L3098" s="12" t="n">
        <f aca="false">IF(COUNT(F3098,G3098)=2,F3098+G3098,"")</f>
        <v>1244</v>
      </c>
      <c r="M3098" s="12" t="n">
        <f aca="false">IF(COUNT(E3098,H3098)=2,E3098+H3098,"")</f>
        <v>837</v>
      </c>
    </row>
    <row r="3099" customFormat="false" ht="15" hidden="false" customHeight="false" outlineLevel="0" collapsed="false">
      <c r="A3099" s="7" t="s">
        <v>5073</v>
      </c>
      <c r="B3099" s="7" t="s">
        <v>1240</v>
      </c>
      <c r="C3099" s="8" t="s">
        <v>5106</v>
      </c>
      <c r="D3099" s="9" t="str">
        <f aca="false">A3099&amp;"|"&amp;B3099</f>
        <v>West Virginia|Mason County</v>
      </c>
      <c r="E3099" s="10" t="n">
        <v>654</v>
      </c>
      <c r="F3099" s="10" t="n">
        <v>1064</v>
      </c>
      <c r="G3099" s="10" t="n">
        <v>72</v>
      </c>
      <c r="H3099" s="10" t="n">
        <v>14</v>
      </c>
      <c r="I3099" s="10" t="n">
        <v>745</v>
      </c>
      <c r="J3099" s="10" t="n">
        <v>53454</v>
      </c>
      <c r="K3099" s="11" t="n">
        <v>25214</v>
      </c>
      <c r="L3099" s="12" t="n">
        <f aca="false">IF(COUNT(F3099,G3099)=2,F3099+G3099,"")</f>
        <v>1136</v>
      </c>
      <c r="M3099" s="12" t="n">
        <f aca="false">IF(COUNT(E3099,H3099)=2,E3099+H3099,"")</f>
        <v>668</v>
      </c>
    </row>
    <row r="3100" customFormat="false" ht="15" hidden="false" customHeight="false" outlineLevel="0" collapsed="false">
      <c r="A3100" s="7" t="s">
        <v>5073</v>
      </c>
      <c r="B3100" s="7" t="s">
        <v>3288</v>
      </c>
      <c r="C3100" s="8" t="s">
        <v>5107</v>
      </c>
      <c r="D3100" s="9" t="str">
        <f aca="false">A3100&amp;"|"&amp;B3100</f>
        <v>West Virginia|McDowell County</v>
      </c>
      <c r="E3100" s="10" t="n">
        <v>686</v>
      </c>
      <c r="F3100" s="10" t="n">
        <v>901</v>
      </c>
      <c r="G3100" s="10" t="n">
        <v>75</v>
      </c>
      <c r="H3100" s="10" t="n">
        <v>14</v>
      </c>
      <c r="I3100" s="10" t="n">
        <v>649</v>
      </c>
      <c r="J3100" s="10" t="n">
        <v>29980</v>
      </c>
      <c r="K3100" s="11" t="n">
        <v>18413</v>
      </c>
      <c r="L3100" s="12" t="n">
        <f aca="false">IF(COUNT(F3100,G3100)=2,F3100+G3100,"")</f>
        <v>976</v>
      </c>
      <c r="M3100" s="12" t="n">
        <f aca="false">IF(COUNT(E3100,H3100)=2,E3100+H3100,"")</f>
        <v>700</v>
      </c>
    </row>
    <row r="3101" customFormat="false" ht="15" hidden="false" customHeight="false" outlineLevel="0" collapsed="false">
      <c r="A3101" s="7" t="s">
        <v>5073</v>
      </c>
      <c r="B3101" s="7" t="s">
        <v>1252</v>
      </c>
      <c r="C3101" s="8" t="s">
        <v>5108</v>
      </c>
      <c r="D3101" s="9" t="str">
        <f aca="false">A3101&amp;"|"&amp;B3101</f>
        <v>West Virginia|Mercer County</v>
      </c>
      <c r="E3101" s="10" t="n">
        <v>813</v>
      </c>
      <c r="F3101" s="10" t="n">
        <v>1141</v>
      </c>
      <c r="G3101" s="10" t="n">
        <v>89</v>
      </c>
      <c r="H3101" s="10" t="n">
        <v>14</v>
      </c>
      <c r="I3101" s="10" t="n">
        <v>730</v>
      </c>
      <c r="J3101" s="10" t="n">
        <v>47799</v>
      </c>
      <c r="K3101" s="11" t="n">
        <v>59062</v>
      </c>
      <c r="L3101" s="12" t="n">
        <f aca="false">IF(COUNT(F3101,G3101)=2,F3101+G3101,"")</f>
        <v>1230</v>
      </c>
      <c r="M3101" s="12" t="n">
        <f aca="false">IF(COUNT(E3101,H3101)=2,E3101+H3101,"")</f>
        <v>827</v>
      </c>
    </row>
    <row r="3102" customFormat="false" ht="15" hidden="false" customHeight="false" outlineLevel="0" collapsed="false">
      <c r="A3102" s="7" t="s">
        <v>5073</v>
      </c>
      <c r="B3102" s="7" t="s">
        <v>605</v>
      </c>
      <c r="C3102" s="8" t="s">
        <v>5109</v>
      </c>
      <c r="D3102" s="9" t="str">
        <f aca="false">A3102&amp;"|"&amp;B3102</f>
        <v>West Virginia|Mineral County</v>
      </c>
      <c r="E3102" s="10" t="n">
        <v>684</v>
      </c>
      <c r="F3102" s="10" t="n">
        <v>1212</v>
      </c>
      <c r="G3102" s="10" t="n">
        <v>75</v>
      </c>
      <c r="H3102" s="10" t="n">
        <v>14</v>
      </c>
      <c r="I3102" s="10" t="n">
        <v>769</v>
      </c>
      <c r="J3102" s="10" t="n">
        <v>68049</v>
      </c>
      <c r="K3102" s="11" t="n">
        <v>26922</v>
      </c>
      <c r="L3102" s="12" t="n">
        <f aca="false">IF(COUNT(F3102,G3102)=2,F3102+G3102,"")</f>
        <v>1287</v>
      </c>
      <c r="M3102" s="12" t="n">
        <f aca="false">IF(COUNT(E3102,H3102)=2,E3102+H3102,"")</f>
        <v>698</v>
      </c>
    </row>
    <row r="3103" customFormat="false" ht="15" hidden="false" customHeight="false" outlineLevel="0" collapsed="false">
      <c r="A3103" s="7" t="s">
        <v>5073</v>
      </c>
      <c r="B3103" s="7" t="s">
        <v>5110</v>
      </c>
      <c r="C3103" s="8" t="s">
        <v>5111</v>
      </c>
      <c r="D3103" s="9" t="str">
        <f aca="false">A3103&amp;"|"&amp;B3103</f>
        <v>West Virginia|Mingo County</v>
      </c>
      <c r="E3103" s="10" t="n">
        <v>604</v>
      </c>
      <c r="F3103" s="10" t="n">
        <v>1027</v>
      </c>
      <c r="G3103" s="10" t="n">
        <v>66</v>
      </c>
      <c r="H3103" s="10" t="n">
        <v>14</v>
      </c>
      <c r="I3103" s="10" t="n">
        <v>726</v>
      </c>
      <c r="J3103" s="10" t="n">
        <v>39527</v>
      </c>
      <c r="K3103" s="11" t="n">
        <v>22979</v>
      </c>
      <c r="L3103" s="12" t="n">
        <f aca="false">IF(COUNT(F3103,G3103)=2,F3103+G3103,"")</f>
        <v>1093</v>
      </c>
      <c r="M3103" s="12" t="n">
        <f aca="false">IF(COUNT(E3103,H3103)=2,E3103+H3103,"")</f>
        <v>618</v>
      </c>
    </row>
    <row r="3104" customFormat="false" ht="15" hidden="false" customHeight="false" outlineLevel="0" collapsed="false">
      <c r="A3104" s="7" t="s">
        <v>5073</v>
      </c>
      <c r="B3104" s="7" t="s">
        <v>5112</v>
      </c>
      <c r="C3104" s="8" t="s">
        <v>5113</v>
      </c>
      <c r="D3104" s="9" t="str">
        <f aca="false">A3104&amp;"|"&amp;B3104</f>
        <v>West Virginia|Monongalia County</v>
      </c>
      <c r="E3104" s="10" t="n">
        <v>943</v>
      </c>
      <c r="F3104" s="10" t="n">
        <v>1545</v>
      </c>
      <c r="G3104" s="10" t="n">
        <v>104</v>
      </c>
      <c r="H3104" s="10" t="n">
        <v>14</v>
      </c>
      <c r="I3104" s="10" t="n">
        <v>661</v>
      </c>
      <c r="J3104" s="10" t="n">
        <v>62704</v>
      </c>
      <c r="K3104" s="11" t="n">
        <v>106520</v>
      </c>
      <c r="L3104" s="12" t="n">
        <f aca="false">IF(COUNT(F3104,G3104)=2,F3104+G3104,"")</f>
        <v>1649</v>
      </c>
      <c r="M3104" s="12" t="n">
        <f aca="false">IF(COUNT(E3104,H3104)=2,E3104+H3104,"")</f>
        <v>957</v>
      </c>
    </row>
    <row r="3105" customFormat="false" ht="15" hidden="false" customHeight="false" outlineLevel="0" collapsed="false">
      <c r="A3105" s="7" t="s">
        <v>5073</v>
      </c>
      <c r="B3105" s="7" t="s">
        <v>153</v>
      </c>
      <c r="C3105" s="8" t="s">
        <v>5114</v>
      </c>
      <c r="D3105" s="9" t="str">
        <f aca="false">A3105&amp;"|"&amp;B3105</f>
        <v>West Virginia|Monroe County</v>
      </c>
      <c r="E3105" s="10" t="n">
        <v>677</v>
      </c>
      <c r="F3105" s="10" t="n">
        <v>951</v>
      </c>
      <c r="G3105" s="10" t="n">
        <v>74</v>
      </c>
      <c r="H3105" s="10" t="n">
        <v>14</v>
      </c>
      <c r="I3105" s="10" t="n">
        <v>795</v>
      </c>
      <c r="J3105" s="10" t="n">
        <v>54508</v>
      </c>
      <c r="K3105" s="11" t="n">
        <v>12401</v>
      </c>
      <c r="L3105" s="12" t="n">
        <f aca="false">IF(COUNT(F3105,G3105)=2,F3105+G3105,"")</f>
        <v>1025</v>
      </c>
      <c r="M3105" s="12" t="n">
        <f aca="false">IF(COUNT(E3105,H3105)=2,E3105+H3105,"")</f>
        <v>691</v>
      </c>
    </row>
    <row r="3106" customFormat="false" ht="15" hidden="false" customHeight="false" outlineLevel="0" collapsed="false">
      <c r="A3106" s="7" t="s">
        <v>5073</v>
      </c>
      <c r="B3106" s="7" t="s">
        <v>157</v>
      </c>
      <c r="C3106" s="8" t="s">
        <v>5115</v>
      </c>
      <c r="D3106" s="9" t="str">
        <f aca="false">A3106&amp;"|"&amp;B3106</f>
        <v>West Virginia|Morgan County</v>
      </c>
      <c r="E3106" s="10" t="n">
        <v>832</v>
      </c>
      <c r="F3106" s="10" t="n">
        <v>1247</v>
      </c>
      <c r="G3106" s="10" t="n">
        <v>91</v>
      </c>
      <c r="H3106" s="10" t="n">
        <v>14</v>
      </c>
      <c r="I3106" s="10" t="n">
        <v>786</v>
      </c>
      <c r="J3106" s="10" t="n">
        <v>63805</v>
      </c>
      <c r="K3106" s="11" t="n">
        <v>17327</v>
      </c>
      <c r="L3106" s="12" t="n">
        <f aca="false">IF(COUNT(F3106,G3106)=2,F3106+G3106,"")</f>
        <v>1338</v>
      </c>
      <c r="M3106" s="12" t="n">
        <f aca="false">IF(COUNT(E3106,H3106)=2,E3106+H3106,"")</f>
        <v>846</v>
      </c>
    </row>
    <row r="3107" customFormat="false" ht="15" hidden="false" customHeight="false" outlineLevel="0" collapsed="false">
      <c r="A3107" s="7" t="s">
        <v>5073</v>
      </c>
      <c r="B3107" s="7" t="s">
        <v>1893</v>
      </c>
      <c r="C3107" s="8" t="s">
        <v>5116</v>
      </c>
      <c r="D3107" s="9" t="str">
        <f aca="false">A3107&amp;"|"&amp;B3107</f>
        <v>West Virginia|Nicholas County</v>
      </c>
      <c r="E3107" s="10" t="n">
        <v>669</v>
      </c>
      <c r="F3107" s="10" t="n">
        <v>1032</v>
      </c>
      <c r="G3107" s="10" t="n">
        <v>74</v>
      </c>
      <c r="H3107" s="10" t="n">
        <v>14</v>
      </c>
      <c r="I3107" s="10" t="n">
        <v>792</v>
      </c>
      <c r="J3107" s="10" t="n">
        <v>49280</v>
      </c>
      <c r="K3107" s="11" t="n">
        <v>24446</v>
      </c>
      <c r="L3107" s="12" t="n">
        <f aca="false">IF(COUNT(F3107,G3107)=2,F3107+G3107,"")</f>
        <v>1106</v>
      </c>
      <c r="M3107" s="12" t="n">
        <f aca="false">IF(COUNT(E3107,H3107)=2,E3107+H3107,"")</f>
        <v>683</v>
      </c>
    </row>
    <row r="3108" customFormat="false" ht="15" hidden="false" customHeight="false" outlineLevel="0" collapsed="false">
      <c r="A3108" s="7" t="s">
        <v>5073</v>
      </c>
      <c r="B3108" s="7" t="s">
        <v>1386</v>
      </c>
      <c r="C3108" s="8" t="s">
        <v>5117</v>
      </c>
      <c r="D3108" s="9" t="str">
        <f aca="false">A3108&amp;"|"&amp;B3108</f>
        <v>West Virginia|Ohio County</v>
      </c>
      <c r="E3108" s="10" t="n">
        <v>823</v>
      </c>
      <c r="F3108" s="10" t="n">
        <v>1171</v>
      </c>
      <c r="G3108" s="10" t="n">
        <v>90</v>
      </c>
      <c r="H3108" s="10" t="n">
        <v>14</v>
      </c>
      <c r="I3108" s="10" t="n">
        <v>636</v>
      </c>
      <c r="J3108" s="10" t="n">
        <v>57867</v>
      </c>
      <c r="K3108" s="11" t="n">
        <v>41904</v>
      </c>
      <c r="L3108" s="12" t="n">
        <f aca="false">IF(COUNT(F3108,G3108)=2,F3108+G3108,"")</f>
        <v>1261</v>
      </c>
      <c r="M3108" s="12" t="n">
        <f aca="false">IF(COUNT(E3108,H3108)=2,E3108+H3108,"")</f>
        <v>837</v>
      </c>
    </row>
    <row r="3109" customFormat="false" ht="15" hidden="false" customHeight="false" outlineLevel="0" collapsed="false">
      <c r="A3109" s="7" t="s">
        <v>5073</v>
      </c>
      <c r="B3109" s="7" t="s">
        <v>1901</v>
      </c>
      <c r="C3109" s="8" t="s">
        <v>5118</v>
      </c>
      <c r="D3109" s="9" t="str">
        <f aca="false">A3109&amp;"|"&amp;B3109</f>
        <v>West Virginia|Pendleton County</v>
      </c>
      <c r="E3109" s="10" t="n">
        <v>754</v>
      </c>
      <c r="F3109" s="10" t="n">
        <v>955</v>
      </c>
      <c r="G3109" s="10" t="n">
        <v>83</v>
      </c>
      <c r="H3109" s="10" t="n">
        <v>14</v>
      </c>
      <c r="I3109" s="10" t="n">
        <v>775</v>
      </c>
      <c r="J3109" s="10" t="n">
        <v>61738</v>
      </c>
      <c r="K3109" s="11" t="n">
        <v>6111</v>
      </c>
      <c r="L3109" s="12" t="n">
        <f aca="false">IF(COUNT(F3109,G3109)=2,F3109+G3109,"")</f>
        <v>1038</v>
      </c>
      <c r="M3109" s="12" t="n">
        <f aca="false">IF(COUNT(E3109,H3109)=2,E3109+H3109,"")</f>
        <v>768</v>
      </c>
    </row>
    <row r="3110" customFormat="false" ht="15" hidden="false" customHeight="false" outlineLevel="0" collapsed="false">
      <c r="A3110" s="7" t="s">
        <v>5073</v>
      </c>
      <c r="B3110" s="7" t="s">
        <v>5119</v>
      </c>
      <c r="C3110" s="8" t="s">
        <v>5120</v>
      </c>
      <c r="D3110" s="9" t="str">
        <f aca="false">A3110&amp;"|"&amp;B3110</f>
        <v>West Virginia|Pleasants County</v>
      </c>
      <c r="E3110" s="10" t="n">
        <v>700</v>
      </c>
      <c r="F3110" s="10" t="n">
        <v>1050</v>
      </c>
      <c r="G3110" s="10" t="n">
        <v>77</v>
      </c>
      <c r="H3110" s="10" t="n">
        <v>14</v>
      </c>
      <c r="I3110" s="10" t="n">
        <v>673</v>
      </c>
      <c r="J3110" s="10" t="n">
        <v>61038</v>
      </c>
      <c r="K3110" s="11" t="n">
        <v>7572</v>
      </c>
      <c r="L3110" s="12" t="n">
        <f aca="false">IF(COUNT(F3110,G3110)=2,F3110+G3110,"")</f>
        <v>1127</v>
      </c>
      <c r="M3110" s="12" t="n">
        <f aca="false">IF(COUNT(E3110,H3110)=2,E3110+H3110,"")</f>
        <v>714</v>
      </c>
    </row>
    <row r="3111" customFormat="false" ht="15" hidden="false" customHeight="false" outlineLevel="0" collapsed="false">
      <c r="A3111" s="7" t="s">
        <v>5073</v>
      </c>
      <c r="B3111" s="7" t="s">
        <v>1551</v>
      </c>
      <c r="C3111" s="8" t="s">
        <v>5121</v>
      </c>
      <c r="D3111" s="9" t="str">
        <f aca="false">A3111&amp;"|"&amp;B3111</f>
        <v>West Virginia|Pocahontas County</v>
      </c>
      <c r="E3111" s="10" t="n">
        <v>688</v>
      </c>
      <c r="F3111" s="10" t="n">
        <v>1126</v>
      </c>
      <c r="G3111" s="10" t="n">
        <v>76</v>
      </c>
      <c r="H3111" s="10" t="n">
        <v>14</v>
      </c>
      <c r="I3111" s="10" t="n">
        <v>772</v>
      </c>
      <c r="J3111" s="10" t="n">
        <v>41200</v>
      </c>
      <c r="K3111" s="11" t="n">
        <v>7855</v>
      </c>
      <c r="L3111" s="12" t="n">
        <f aca="false">IF(COUNT(F3111,G3111)=2,F3111+G3111,"")</f>
        <v>1202</v>
      </c>
      <c r="M3111" s="12" t="n">
        <f aca="false">IF(COUNT(E3111,H3111)=2,E3111+H3111,"")</f>
        <v>702</v>
      </c>
    </row>
    <row r="3112" customFormat="false" ht="15" hidden="false" customHeight="false" outlineLevel="0" collapsed="false">
      <c r="A3112" s="7" t="s">
        <v>5073</v>
      </c>
      <c r="B3112" s="7" t="s">
        <v>5122</v>
      </c>
      <c r="C3112" s="8" t="s">
        <v>5123</v>
      </c>
      <c r="D3112" s="9" t="str">
        <f aca="false">A3112&amp;"|"&amp;B3112</f>
        <v>West Virginia|Preston County</v>
      </c>
      <c r="E3112" s="10" t="n">
        <v>753</v>
      </c>
      <c r="F3112" s="10" t="n">
        <v>1300</v>
      </c>
      <c r="G3112" s="10" t="n">
        <v>83</v>
      </c>
      <c r="H3112" s="10" t="n">
        <v>14</v>
      </c>
      <c r="I3112" s="10" t="n">
        <v>793</v>
      </c>
      <c r="J3112" s="10" t="n">
        <v>61373</v>
      </c>
      <c r="K3112" s="11" t="n">
        <v>34204</v>
      </c>
      <c r="L3112" s="12" t="n">
        <f aca="false">IF(COUNT(F3112,G3112)=2,F3112+G3112,"")</f>
        <v>1383</v>
      </c>
      <c r="M3112" s="12" t="n">
        <f aca="false">IF(COUNT(E3112,H3112)=2,E3112+H3112,"")</f>
        <v>767</v>
      </c>
    </row>
    <row r="3113" customFormat="false" ht="15" hidden="false" customHeight="false" outlineLevel="0" collapsed="false">
      <c r="A3113" s="7" t="s">
        <v>5073</v>
      </c>
      <c r="B3113" s="7" t="s">
        <v>769</v>
      </c>
      <c r="C3113" s="8" t="s">
        <v>5124</v>
      </c>
      <c r="D3113" s="9" t="str">
        <f aca="false">A3113&amp;"|"&amp;B3113</f>
        <v>West Virginia|Putnam County</v>
      </c>
      <c r="E3113" s="10" t="n">
        <v>975</v>
      </c>
      <c r="F3113" s="10" t="n">
        <v>1537</v>
      </c>
      <c r="G3113" s="10" t="n">
        <v>107</v>
      </c>
      <c r="H3113" s="10" t="n">
        <v>14</v>
      </c>
      <c r="I3113" s="10" t="n">
        <v>707</v>
      </c>
      <c r="J3113" s="10" t="n">
        <v>77871</v>
      </c>
      <c r="K3113" s="11" t="n">
        <v>57250</v>
      </c>
      <c r="L3113" s="12" t="n">
        <f aca="false">IF(COUNT(F3113,G3113)=2,F3113+G3113,"")</f>
        <v>1644</v>
      </c>
      <c r="M3113" s="12" t="n">
        <f aca="false">IF(COUNT(E3113,H3113)=2,E3113+H3113,"")</f>
        <v>989</v>
      </c>
    </row>
    <row r="3114" customFormat="false" ht="15" hidden="false" customHeight="false" outlineLevel="0" collapsed="false">
      <c r="A3114" s="7" t="s">
        <v>5073</v>
      </c>
      <c r="B3114" s="7" t="s">
        <v>5125</v>
      </c>
      <c r="C3114" s="8" t="s">
        <v>5126</v>
      </c>
      <c r="D3114" s="9" t="str">
        <f aca="false">A3114&amp;"|"&amp;B3114</f>
        <v>West Virginia|Raleigh County</v>
      </c>
      <c r="E3114" s="10" t="n">
        <v>847</v>
      </c>
      <c r="F3114" s="10" t="n">
        <v>1170</v>
      </c>
      <c r="G3114" s="10" t="n">
        <v>93</v>
      </c>
      <c r="H3114" s="10" t="n">
        <v>14</v>
      </c>
      <c r="I3114" s="10" t="n">
        <v>736</v>
      </c>
      <c r="J3114" s="10" t="n">
        <v>52055</v>
      </c>
      <c r="K3114" s="11" t="n">
        <v>73666</v>
      </c>
      <c r="L3114" s="12" t="n">
        <f aca="false">IF(COUNT(F3114,G3114)=2,F3114+G3114,"")</f>
        <v>1263</v>
      </c>
      <c r="M3114" s="12" t="n">
        <f aca="false">IF(COUNT(E3114,H3114)=2,E3114+H3114,"")</f>
        <v>861</v>
      </c>
    </row>
    <row r="3115" customFormat="false" ht="15" hidden="false" customHeight="false" outlineLevel="0" collapsed="false">
      <c r="A3115" s="7" t="s">
        <v>5073</v>
      </c>
      <c r="B3115" s="7" t="s">
        <v>165</v>
      </c>
      <c r="C3115" s="8" t="s">
        <v>5127</v>
      </c>
      <c r="D3115" s="9" t="str">
        <f aca="false">A3115&amp;"|"&amp;B3115</f>
        <v>West Virginia|Randolph County</v>
      </c>
      <c r="E3115" s="10" t="n">
        <v>807</v>
      </c>
      <c r="F3115" s="10" t="n">
        <v>1045</v>
      </c>
      <c r="G3115" s="10" t="n">
        <v>89</v>
      </c>
      <c r="H3115" s="10" t="n">
        <v>14</v>
      </c>
      <c r="I3115" s="10" t="n">
        <v>751</v>
      </c>
      <c r="J3115" s="10" t="n">
        <v>55057</v>
      </c>
      <c r="K3115" s="11" t="n">
        <v>27782</v>
      </c>
      <c r="L3115" s="12" t="n">
        <f aca="false">IF(COUNT(F3115,G3115)=2,F3115+G3115,"")</f>
        <v>1134</v>
      </c>
      <c r="M3115" s="12" t="n">
        <f aca="false">IF(COUNT(E3115,H3115)=2,E3115+H3115,"")</f>
        <v>821</v>
      </c>
    </row>
    <row r="3116" customFormat="false" ht="15" hidden="false" customHeight="false" outlineLevel="0" collapsed="false">
      <c r="A3116" s="7" t="s">
        <v>5073</v>
      </c>
      <c r="B3116" s="7" t="s">
        <v>5128</v>
      </c>
      <c r="C3116" s="8" t="s">
        <v>5129</v>
      </c>
      <c r="D3116" s="9" t="str">
        <f aca="false">A3116&amp;"|"&amp;B3116</f>
        <v>West Virginia|Ritchie County</v>
      </c>
      <c r="E3116" s="10" t="n">
        <v>583</v>
      </c>
      <c r="F3116" s="10" t="n">
        <v>952</v>
      </c>
      <c r="G3116" s="10" t="n">
        <v>65</v>
      </c>
      <c r="H3116" s="10" t="n">
        <v>14</v>
      </c>
      <c r="I3116" s="10" t="n">
        <v>776</v>
      </c>
      <c r="J3116" s="10" t="n">
        <v>50256</v>
      </c>
      <c r="K3116" s="11" t="n">
        <v>8372</v>
      </c>
      <c r="L3116" s="12" t="n">
        <f aca="false">IF(COUNT(F3116,G3116)=2,F3116+G3116,"")</f>
        <v>1017</v>
      </c>
      <c r="M3116" s="12" t="n">
        <f aca="false">IF(COUNT(E3116,H3116)=2,E3116+H3116,"")</f>
        <v>597</v>
      </c>
    </row>
    <row r="3117" customFormat="false" ht="15" hidden="false" customHeight="false" outlineLevel="0" collapsed="false">
      <c r="A3117" s="7" t="s">
        <v>5073</v>
      </c>
      <c r="B3117" s="7" t="s">
        <v>4279</v>
      </c>
      <c r="C3117" s="8" t="s">
        <v>5130</v>
      </c>
      <c r="D3117" s="9" t="str">
        <f aca="false">A3117&amp;"|"&amp;B3117</f>
        <v>West Virginia|Roane County</v>
      </c>
      <c r="E3117" s="10" t="n">
        <v>590</v>
      </c>
      <c r="F3117" s="10" t="n">
        <v>1138</v>
      </c>
      <c r="G3117" s="10" t="n">
        <v>65</v>
      </c>
      <c r="H3117" s="10" t="n">
        <v>14</v>
      </c>
      <c r="I3117" s="10" t="n">
        <v>774</v>
      </c>
      <c r="J3117" s="10" t="n">
        <v>45194</v>
      </c>
      <c r="K3117" s="11" t="n">
        <v>13921</v>
      </c>
      <c r="L3117" s="12" t="n">
        <f aca="false">IF(COUNT(F3117,G3117)=2,F3117+G3117,"")</f>
        <v>1203</v>
      </c>
      <c r="M3117" s="12" t="n">
        <f aca="false">IF(COUNT(E3117,H3117)=2,E3117+H3117,"")</f>
        <v>604</v>
      </c>
    </row>
    <row r="3118" customFormat="false" ht="15" hidden="false" customHeight="false" outlineLevel="0" collapsed="false">
      <c r="A3118" s="7" t="s">
        <v>5073</v>
      </c>
      <c r="B3118" s="7" t="s">
        <v>5131</v>
      </c>
      <c r="C3118" s="8" t="s">
        <v>5132</v>
      </c>
      <c r="D3118" s="9" t="str">
        <f aca="false">A3118&amp;"|"&amp;B3118</f>
        <v>West Virginia|Summers County</v>
      </c>
      <c r="E3118" s="10" t="n">
        <v>922</v>
      </c>
      <c r="F3118" s="10" t="n">
        <v>1024</v>
      </c>
      <c r="G3118" s="10" t="n">
        <v>101</v>
      </c>
      <c r="H3118" s="10" t="n">
        <v>14</v>
      </c>
      <c r="I3118" s="10" t="n">
        <v>844</v>
      </c>
      <c r="J3118" s="10" t="n">
        <v>42544</v>
      </c>
      <c r="K3118" s="11" t="n">
        <v>11833</v>
      </c>
      <c r="L3118" s="12" t="n">
        <f aca="false">IF(COUNT(F3118,G3118)=2,F3118+G3118,"")</f>
        <v>1125</v>
      </c>
      <c r="M3118" s="12" t="n">
        <f aca="false">IF(COUNT(E3118,H3118)=2,E3118+H3118,"")</f>
        <v>936</v>
      </c>
    </row>
    <row r="3119" customFormat="false" ht="15" hidden="false" customHeight="false" outlineLevel="0" collapsed="false">
      <c r="A3119" s="7" t="s">
        <v>5073</v>
      </c>
      <c r="B3119" s="7" t="s">
        <v>784</v>
      </c>
      <c r="C3119" s="8" t="s">
        <v>5133</v>
      </c>
      <c r="D3119" s="9" t="str">
        <f aca="false">A3119&amp;"|"&amp;B3119</f>
        <v>West Virginia|Taylor County</v>
      </c>
      <c r="E3119" s="10" t="n">
        <v>672</v>
      </c>
      <c r="F3119" s="10" t="n">
        <v>1110</v>
      </c>
      <c r="G3119" s="10" t="n">
        <v>74</v>
      </c>
      <c r="H3119" s="10" t="n">
        <v>14</v>
      </c>
      <c r="I3119" s="10" t="n">
        <v>748</v>
      </c>
      <c r="J3119" s="10" t="n">
        <v>56807</v>
      </c>
      <c r="K3119" s="11" t="n">
        <v>16543</v>
      </c>
      <c r="L3119" s="12" t="n">
        <f aca="false">IF(COUNT(F3119,G3119)=2,F3119+G3119,"")</f>
        <v>1184</v>
      </c>
      <c r="M3119" s="12" t="n">
        <f aca="false">IF(COUNT(E3119,H3119)=2,E3119+H3119,"")</f>
        <v>686</v>
      </c>
    </row>
    <row r="3120" customFormat="false" ht="15" hidden="false" customHeight="false" outlineLevel="0" collapsed="false">
      <c r="A3120" s="7" t="s">
        <v>5073</v>
      </c>
      <c r="B3120" s="7" t="s">
        <v>5134</v>
      </c>
      <c r="C3120" s="8" t="s">
        <v>5135</v>
      </c>
      <c r="D3120" s="9" t="str">
        <f aca="false">A3120&amp;"|"&amp;B3120</f>
        <v>West Virginia|Tucker County</v>
      </c>
      <c r="E3120" s="10" t="n">
        <v>689</v>
      </c>
      <c r="F3120" s="10" t="n">
        <v>1146</v>
      </c>
      <c r="G3120" s="10" t="n">
        <v>76</v>
      </c>
      <c r="H3120" s="10" t="n">
        <v>14</v>
      </c>
      <c r="I3120" s="10" t="n">
        <v>803</v>
      </c>
      <c r="J3120" s="10" t="n">
        <v>53475</v>
      </c>
      <c r="K3120" s="11" t="n">
        <v>6698</v>
      </c>
      <c r="L3120" s="12" t="n">
        <f aca="false">IF(COUNT(F3120,G3120)=2,F3120+G3120,"")</f>
        <v>1222</v>
      </c>
      <c r="M3120" s="12" t="n">
        <f aca="false">IF(COUNT(E3120,H3120)=2,E3120+H3120,"")</f>
        <v>703</v>
      </c>
    </row>
    <row r="3121" customFormat="false" ht="15" hidden="false" customHeight="false" outlineLevel="0" collapsed="false">
      <c r="A3121" s="7" t="s">
        <v>5073</v>
      </c>
      <c r="B3121" s="7" t="s">
        <v>4680</v>
      </c>
      <c r="C3121" s="8" t="s">
        <v>5136</v>
      </c>
      <c r="D3121" s="9" t="str">
        <f aca="false">A3121&amp;"|"&amp;B3121</f>
        <v>West Virginia|Tyler County</v>
      </c>
      <c r="E3121" s="10" t="n">
        <v>707</v>
      </c>
      <c r="F3121" s="10" t="n">
        <v>989</v>
      </c>
      <c r="G3121" s="10" t="n">
        <v>78</v>
      </c>
      <c r="H3121" s="10" t="n">
        <v>14</v>
      </c>
      <c r="I3121" s="10" t="n">
        <v>790</v>
      </c>
      <c r="J3121" s="10" t="n">
        <v>58293</v>
      </c>
      <c r="K3121" s="11" t="n">
        <v>8181</v>
      </c>
      <c r="L3121" s="12" t="n">
        <f aca="false">IF(COUNT(F3121,G3121)=2,F3121+G3121,"")</f>
        <v>1067</v>
      </c>
      <c r="M3121" s="12" t="n">
        <f aca="false">IF(COUNT(E3121,H3121)=2,E3121+H3121,"")</f>
        <v>721</v>
      </c>
    </row>
    <row r="3122" customFormat="false" ht="15" hidden="false" customHeight="false" outlineLevel="0" collapsed="false">
      <c r="A3122" s="7" t="s">
        <v>5073</v>
      </c>
      <c r="B3122" s="7" t="s">
        <v>4682</v>
      </c>
      <c r="C3122" s="8" t="s">
        <v>5137</v>
      </c>
      <c r="D3122" s="9" t="str">
        <f aca="false">A3122&amp;"|"&amp;B3122</f>
        <v>West Virginia|Upshur County</v>
      </c>
      <c r="E3122" s="10" t="n">
        <v>799</v>
      </c>
      <c r="F3122" s="10" t="n">
        <v>1147</v>
      </c>
      <c r="G3122" s="10" t="n">
        <v>88</v>
      </c>
      <c r="H3122" s="10" t="n">
        <v>14</v>
      </c>
      <c r="I3122" s="10" t="n">
        <v>751</v>
      </c>
      <c r="J3122" s="10" t="n">
        <v>51859</v>
      </c>
      <c r="K3122" s="11" t="n">
        <v>23758</v>
      </c>
      <c r="L3122" s="12" t="n">
        <f aca="false">IF(COUNT(F3122,G3122)=2,F3122+G3122,"")</f>
        <v>1235</v>
      </c>
      <c r="M3122" s="12" t="n">
        <f aca="false">IF(COUNT(E3122,H3122)=2,E3122+H3122,"")</f>
        <v>813</v>
      </c>
    </row>
    <row r="3123" customFormat="false" ht="15" hidden="false" customHeight="false" outlineLevel="0" collapsed="false">
      <c r="A3123" s="7" t="s">
        <v>5073</v>
      </c>
      <c r="B3123" s="7" t="s">
        <v>1046</v>
      </c>
      <c r="C3123" s="8" t="s">
        <v>5138</v>
      </c>
      <c r="D3123" s="9" t="str">
        <f aca="false">A3123&amp;"|"&amp;B3123</f>
        <v>West Virginia|Wayne County</v>
      </c>
      <c r="E3123" s="10" t="n">
        <v>883</v>
      </c>
      <c r="F3123" s="10" t="n">
        <v>1159</v>
      </c>
      <c r="G3123" s="10" t="n">
        <v>97</v>
      </c>
      <c r="H3123" s="10" t="n">
        <v>14</v>
      </c>
      <c r="I3123" s="10" t="n">
        <v>755</v>
      </c>
      <c r="J3123" s="10" t="n">
        <v>55539</v>
      </c>
      <c r="K3123" s="11" t="n">
        <v>38498</v>
      </c>
      <c r="L3123" s="12" t="n">
        <f aca="false">IF(COUNT(F3123,G3123)=2,F3123+G3123,"")</f>
        <v>1256</v>
      </c>
      <c r="M3123" s="12" t="n">
        <f aca="false">IF(COUNT(E3123,H3123)=2,E3123+H3123,"")</f>
        <v>897</v>
      </c>
    </row>
    <row r="3124" customFormat="false" ht="15" hidden="false" customHeight="false" outlineLevel="0" collapsed="false">
      <c r="A3124" s="7" t="s">
        <v>5073</v>
      </c>
      <c r="B3124" s="7" t="s">
        <v>1048</v>
      </c>
      <c r="C3124" s="8" t="s">
        <v>5139</v>
      </c>
      <c r="D3124" s="9" t="str">
        <f aca="false">A3124&amp;"|"&amp;B3124</f>
        <v>West Virginia|Webster County</v>
      </c>
      <c r="E3124" s="10" t="n">
        <v>687</v>
      </c>
      <c r="F3124" s="10" t="n">
        <v>949</v>
      </c>
      <c r="G3124" s="10" t="n">
        <v>76</v>
      </c>
      <c r="H3124" s="10" t="n">
        <v>14</v>
      </c>
      <c r="I3124" s="10" t="n">
        <v>740</v>
      </c>
      <c r="J3124" s="10" t="n">
        <v>42061</v>
      </c>
      <c r="K3124" s="11" t="n">
        <v>8253</v>
      </c>
      <c r="L3124" s="12" t="n">
        <f aca="false">IF(COUNT(F3124,G3124)=2,F3124+G3124,"")</f>
        <v>1025</v>
      </c>
      <c r="M3124" s="12" t="n">
        <f aca="false">IF(COUNT(E3124,H3124)=2,E3124+H3124,"")</f>
        <v>701</v>
      </c>
    </row>
    <row r="3125" customFormat="false" ht="15" hidden="false" customHeight="false" outlineLevel="0" collapsed="false">
      <c r="A3125" s="7" t="s">
        <v>5073</v>
      </c>
      <c r="B3125" s="7" t="s">
        <v>5140</v>
      </c>
      <c r="C3125" s="8" t="s">
        <v>5141</v>
      </c>
      <c r="D3125" s="9" t="str">
        <f aca="false">A3125&amp;"|"&amp;B3125</f>
        <v>West Virginia|Wetzel County</v>
      </c>
      <c r="E3125" s="10" t="n">
        <v>703</v>
      </c>
      <c r="F3125" s="10" t="n">
        <v>1024</v>
      </c>
      <c r="G3125" s="10" t="n">
        <v>77</v>
      </c>
      <c r="H3125" s="10" t="n">
        <v>14</v>
      </c>
      <c r="I3125" s="10" t="n">
        <v>762</v>
      </c>
      <c r="J3125" s="10" t="n">
        <v>53341</v>
      </c>
      <c r="K3125" s="11" t="n">
        <v>14233</v>
      </c>
      <c r="L3125" s="12" t="n">
        <f aca="false">IF(COUNT(F3125,G3125)=2,F3125+G3125,"")</f>
        <v>1101</v>
      </c>
      <c r="M3125" s="12" t="n">
        <f aca="false">IF(COUNT(E3125,H3125)=2,E3125+H3125,"")</f>
        <v>717</v>
      </c>
    </row>
    <row r="3126" customFormat="false" ht="15" hidden="false" customHeight="false" outlineLevel="0" collapsed="false">
      <c r="A3126" s="7" t="s">
        <v>5073</v>
      </c>
      <c r="B3126" s="7" t="s">
        <v>5142</v>
      </c>
      <c r="C3126" s="8" t="s">
        <v>5143</v>
      </c>
      <c r="D3126" s="9" t="str">
        <f aca="false">A3126&amp;"|"&amp;B3126</f>
        <v>West Virginia|Wirt County</v>
      </c>
      <c r="E3126" s="10" t="n">
        <v>575</v>
      </c>
      <c r="F3126" s="10" t="n">
        <v>888</v>
      </c>
      <c r="G3126" s="10" t="n">
        <v>65</v>
      </c>
      <c r="H3126" s="10" t="n">
        <v>14</v>
      </c>
      <c r="I3126" s="10" t="n">
        <v>774</v>
      </c>
      <c r="J3126" s="10" t="n">
        <v>54688</v>
      </c>
      <c r="K3126" s="11" t="n">
        <v>5131</v>
      </c>
      <c r="L3126" s="12" t="n">
        <f aca="false">IF(COUNT(F3126,G3126)=2,F3126+G3126,"")</f>
        <v>953</v>
      </c>
      <c r="M3126" s="12" t="n">
        <f aca="false">IF(COUNT(E3126,H3126)=2,E3126+H3126,"")</f>
        <v>589</v>
      </c>
    </row>
    <row r="3127" customFormat="false" ht="15" hidden="false" customHeight="false" outlineLevel="0" collapsed="false">
      <c r="A3127" s="7" t="s">
        <v>5073</v>
      </c>
      <c r="B3127" s="7" t="s">
        <v>3563</v>
      </c>
      <c r="C3127" s="8" t="s">
        <v>5144</v>
      </c>
      <c r="D3127" s="9" t="str">
        <f aca="false">A3127&amp;"|"&amp;B3127</f>
        <v>West Virginia|Wood County</v>
      </c>
      <c r="E3127" s="10" t="n">
        <v>789</v>
      </c>
      <c r="F3127" s="10" t="n">
        <v>1097</v>
      </c>
      <c r="G3127" s="10" t="n">
        <v>87</v>
      </c>
      <c r="H3127" s="10" t="n">
        <v>14</v>
      </c>
      <c r="I3127" s="10" t="n">
        <v>704</v>
      </c>
      <c r="J3127" s="10" t="n">
        <v>56193</v>
      </c>
      <c r="K3127" s="11" t="n">
        <v>83829</v>
      </c>
      <c r="L3127" s="12" t="n">
        <f aca="false">IF(COUNT(F3127,G3127)=2,F3127+G3127,"")</f>
        <v>1184</v>
      </c>
      <c r="M3127" s="12" t="n">
        <f aca="false">IF(COUNT(E3127,H3127)=2,E3127+H3127,"")</f>
        <v>803</v>
      </c>
    </row>
    <row r="3128" customFormat="false" ht="15" hidden="false" customHeight="false" outlineLevel="0" collapsed="false">
      <c r="A3128" s="7" t="s">
        <v>5073</v>
      </c>
      <c r="B3128" s="7" t="s">
        <v>3188</v>
      </c>
      <c r="C3128" s="8" t="s">
        <v>5145</v>
      </c>
      <c r="D3128" s="9" t="str">
        <f aca="false">A3128&amp;"|"&amp;B3128</f>
        <v>West Virginia|Wyoming County</v>
      </c>
      <c r="E3128" s="10" t="n">
        <v>737</v>
      </c>
      <c r="F3128" s="10" t="n">
        <v>952</v>
      </c>
      <c r="G3128" s="10" t="n">
        <v>81</v>
      </c>
      <c r="H3128" s="10" t="n">
        <v>14</v>
      </c>
      <c r="I3128" s="10" t="n">
        <v>803</v>
      </c>
      <c r="J3128" s="10" t="n">
        <v>48038</v>
      </c>
      <c r="K3128" s="11" t="n">
        <v>20948</v>
      </c>
      <c r="L3128" s="12" t="n">
        <f aca="false">IF(COUNT(F3128,G3128)=2,F3128+G3128,"")</f>
        <v>1033</v>
      </c>
      <c r="M3128" s="12" t="n">
        <f aca="false">IF(COUNT(E3128,H3128)=2,E3128+H3128,"")</f>
        <v>751</v>
      </c>
    </row>
    <row r="3129" customFormat="false" ht="15" hidden="false" customHeight="false" outlineLevel="0" collapsed="false">
      <c r="A3129" s="7" t="s">
        <v>5146</v>
      </c>
      <c r="B3129" s="7" t="s">
        <v>530</v>
      </c>
      <c r="C3129" s="8" t="s">
        <v>5147</v>
      </c>
      <c r="D3129" s="9" t="str">
        <f aca="false">A3129&amp;"|"&amp;B3129</f>
        <v>Wisconsin|Adams County</v>
      </c>
      <c r="E3129" s="10" t="n">
        <v>789</v>
      </c>
      <c r="F3129" s="10" t="n">
        <v>1356</v>
      </c>
      <c r="G3129" s="10" t="n">
        <v>61</v>
      </c>
      <c r="H3129" s="10" t="n">
        <v>12</v>
      </c>
      <c r="I3129" s="10" t="n">
        <v>789</v>
      </c>
      <c r="J3129" s="10" t="n">
        <v>59153</v>
      </c>
      <c r="K3129" s="11" t="n">
        <v>20928</v>
      </c>
      <c r="L3129" s="12" t="n">
        <f aca="false">IF(COUNT(F3129,G3129)=2,F3129+G3129,"")</f>
        <v>1417</v>
      </c>
      <c r="M3129" s="12" t="n">
        <f aca="false">IF(COUNT(E3129,H3129)=2,E3129+H3129,"")</f>
        <v>801</v>
      </c>
    </row>
    <row r="3130" customFormat="false" ht="15" hidden="false" customHeight="false" outlineLevel="0" collapsed="false">
      <c r="A3130" s="7" t="s">
        <v>5146</v>
      </c>
      <c r="B3130" s="7" t="s">
        <v>3445</v>
      </c>
      <c r="C3130" s="8" t="s">
        <v>5148</v>
      </c>
      <c r="D3130" s="9" t="str">
        <f aca="false">A3130&amp;"|"&amp;B3130</f>
        <v>Wisconsin|Ashland County</v>
      </c>
      <c r="E3130" s="10" t="n">
        <v>665</v>
      </c>
      <c r="F3130" s="10" t="n">
        <v>1358</v>
      </c>
      <c r="G3130" s="10" t="n">
        <v>56</v>
      </c>
      <c r="H3130" s="10" t="n">
        <v>12</v>
      </c>
      <c r="I3130" s="10" t="n">
        <v>910</v>
      </c>
      <c r="J3130" s="10" t="n">
        <v>57645</v>
      </c>
      <c r="K3130" s="11" t="n">
        <v>16050</v>
      </c>
      <c r="L3130" s="12" t="n">
        <f aca="false">IF(COUNT(F3130,G3130)=2,F3130+G3130,"")</f>
        <v>1414</v>
      </c>
      <c r="M3130" s="12" t="n">
        <f aca="false">IF(COUNT(E3130,H3130)=2,E3130+H3130,"")</f>
        <v>677</v>
      </c>
    </row>
    <row r="3131" customFormat="false" ht="15" hidden="false" customHeight="false" outlineLevel="0" collapsed="false">
      <c r="A3131" s="7" t="s">
        <v>5146</v>
      </c>
      <c r="B3131" s="7" t="s">
        <v>5149</v>
      </c>
      <c r="C3131" s="8" t="s">
        <v>5150</v>
      </c>
      <c r="D3131" s="9" t="str">
        <f aca="false">A3131&amp;"|"&amp;B3131</f>
        <v>Wisconsin|Barron County</v>
      </c>
      <c r="E3131" s="10" t="n">
        <v>859</v>
      </c>
      <c r="F3131" s="10" t="n">
        <v>1439</v>
      </c>
      <c r="G3131" s="10" t="n">
        <v>67</v>
      </c>
      <c r="H3131" s="10" t="n">
        <v>12</v>
      </c>
      <c r="I3131" s="10" t="n">
        <v>910</v>
      </c>
      <c r="J3131" s="10" t="n">
        <v>64619</v>
      </c>
      <c r="K3131" s="11" t="n">
        <v>46741</v>
      </c>
      <c r="L3131" s="12" t="n">
        <f aca="false">IF(COUNT(F3131,G3131)=2,F3131+G3131,"")</f>
        <v>1506</v>
      </c>
      <c r="M3131" s="12" t="n">
        <f aca="false">IF(COUNT(E3131,H3131)=2,E3131+H3131,"")</f>
        <v>871</v>
      </c>
    </row>
    <row r="3132" customFormat="false" ht="15" hidden="false" customHeight="false" outlineLevel="0" collapsed="false">
      <c r="A3132" s="7" t="s">
        <v>5146</v>
      </c>
      <c r="B3132" s="7" t="s">
        <v>5151</v>
      </c>
      <c r="C3132" s="8" t="s">
        <v>5152</v>
      </c>
      <c r="D3132" s="9" t="str">
        <f aca="false">A3132&amp;"|"&amp;B3132</f>
        <v>Wisconsin|Bayfield County</v>
      </c>
      <c r="E3132" s="10" t="n">
        <v>789</v>
      </c>
      <c r="F3132" s="10" t="n">
        <v>1441</v>
      </c>
      <c r="G3132" s="10" t="n">
        <v>61</v>
      </c>
      <c r="H3132" s="10" t="n">
        <v>12</v>
      </c>
      <c r="I3132" s="10" t="n">
        <v>789</v>
      </c>
      <c r="J3132" s="10" t="n">
        <v>69609</v>
      </c>
      <c r="K3132" s="11" t="n">
        <v>16410</v>
      </c>
      <c r="L3132" s="12" t="n">
        <f aca="false">IF(COUNT(F3132,G3132)=2,F3132+G3132,"")</f>
        <v>1502</v>
      </c>
      <c r="M3132" s="12" t="n">
        <f aca="false">IF(COUNT(E3132,H3132)=2,E3132+H3132,"")</f>
        <v>801</v>
      </c>
    </row>
    <row r="3133" customFormat="false" ht="15" hidden="false" customHeight="false" outlineLevel="0" collapsed="false">
      <c r="A3133" s="7" t="s">
        <v>5146</v>
      </c>
      <c r="B3133" s="7" t="s">
        <v>1158</v>
      </c>
      <c r="C3133" s="8" t="s">
        <v>5153</v>
      </c>
      <c r="D3133" s="9" t="str">
        <f aca="false">A3133&amp;"|"&amp;B3133</f>
        <v>Wisconsin|Brown County</v>
      </c>
      <c r="E3133" s="10" t="n">
        <v>973</v>
      </c>
      <c r="F3133" s="10" t="n">
        <v>1557</v>
      </c>
      <c r="G3133" s="10" t="n">
        <v>75</v>
      </c>
      <c r="H3133" s="10" t="n">
        <v>12</v>
      </c>
      <c r="I3133" s="10" t="n">
        <v>1270</v>
      </c>
      <c r="J3133" s="10" t="n">
        <v>77490</v>
      </c>
      <c r="K3133" s="11" t="n">
        <v>269425</v>
      </c>
      <c r="L3133" s="12" t="n">
        <f aca="false">IF(COUNT(F3133,G3133)=2,F3133+G3133,"")</f>
        <v>1632</v>
      </c>
      <c r="M3133" s="12" t="n">
        <f aca="false">IF(COUNT(E3133,H3133)=2,E3133+H3133,"")</f>
        <v>985</v>
      </c>
    </row>
    <row r="3134" customFormat="false" ht="15" hidden="false" customHeight="false" outlineLevel="0" collapsed="false">
      <c r="A3134" s="7" t="s">
        <v>5146</v>
      </c>
      <c r="B3134" s="7" t="s">
        <v>2838</v>
      </c>
      <c r="C3134" s="8" t="s">
        <v>5154</v>
      </c>
      <c r="D3134" s="9" t="str">
        <f aca="false">A3134&amp;"|"&amp;B3134</f>
        <v>Wisconsin|Buffalo County</v>
      </c>
      <c r="E3134" s="10" t="n">
        <v>822</v>
      </c>
      <c r="F3134" s="10" t="n">
        <v>1479</v>
      </c>
      <c r="G3134" s="10" t="n">
        <v>64</v>
      </c>
      <c r="H3134" s="10" t="n">
        <v>12</v>
      </c>
      <c r="I3134" s="10" t="n">
        <v>789</v>
      </c>
      <c r="J3134" s="10" t="n">
        <v>68722</v>
      </c>
      <c r="K3134" s="11" t="n">
        <v>13341</v>
      </c>
      <c r="L3134" s="12" t="n">
        <f aca="false">IF(COUNT(F3134,G3134)=2,F3134+G3134,"")</f>
        <v>1543</v>
      </c>
      <c r="M3134" s="12" t="n">
        <f aca="false">IF(COUNT(E3134,H3134)=2,E3134+H3134,"")</f>
        <v>834</v>
      </c>
    </row>
    <row r="3135" customFormat="false" ht="15" hidden="false" customHeight="false" outlineLevel="0" collapsed="false">
      <c r="A3135" s="7" t="s">
        <v>5146</v>
      </c>
      <c r="B3135" s="7" t="s">
        <v>5155</v>
      </c>
      <c r="C3135" s="8" t="s">
        <v>5156</v>
      </c>
      <c r="D3135" s="9" t="str">
        <f aca="false">A3135&amp;"|"&amp;B3135</f>
        <v>Wisconsin|Burnett County</v>
      </c>
      <c r="E3135" s="10" t="n">
        <v>758</v>
      </c>
      <c r="F3135" s="10" t="n">
        <v>1298</v>
      </c>
      <c r="G3135" s="10" t="n">
        <v>59</v>
      </c>
      <c r="H3135" s="10" t="n">
        <v>12</v>
      </c>
      <c r="I3135" s="10" t="n">
        <v>789</v>
      </c>
      <c r="J3135" s="10" t="n">
        <v>61664</v>
      </c>
      <c r="K3135" s="11" t="n">
        <v>16741</v>
      </c>
      <c r="L3135" s="12" t="n">
        <f aca="false">IF(COUNT(F3135,G3135)=2,F3135+G3135,"")</f>
        <v>1357</v>
      </c>
      <c r="M3135" s="12" t="n">
        <f aca="false">IF(COUNT(E3135,H3135)=2,E3135+H3135,"")</f>
        <v>770</v>
      </c>
    </row>
    <row r="3136" customFormat="false" ht="15" hidden="false" customHeight="false" outlineLevel="0" collapsed="false">
      <c r="A3136" s="7" t="s">
        <v>5146</v>
      </c>
      <c r="B3136" s="7" t="s">
        <v>5157</v>
      </c>
      <c r="C3136" s="8" t="s">
        <v>5158</v>
      </c>
      <c r="D3136" s="9" t="str">
        <f aca="false">A3136&amp;"|"&amp;B3136</f>
        <v>Wisconsin|Calumet County</v>
      </c>
      <c r="E3136" s="10" t="n">
        <v>1002</v>
      </c>
      <c r="F3136" s="10" t="n">
        <v>1619</v>
      </c>
      <c r="G3136" s="10" t="n">
        <v>78</v>
      </c>
      <c r="H3136" s="10" t="n">
        <v>12</v>
      </c>
      <c r="I3136" s="10" t="n">
        <v>1023</v>
      </c>
      <c r="J3136" s="10" t="n">
        <v>87700</v>
      </c>
      <c r="K3136" s="11" t="n">
        <v>52626</v>
      </c>
      <c r="L3136" s="12" t="n">
        <f aca="false">IF(COUNT(F3136,G3136)=2,F3136+G3136,"")</f>
        <v>1697</v>
      </c>
      <c r="M3136" s="12" t="n">
        <f aca="false">IF(COUNT(E3136,H3136)=2,E3136+H3136,"")</f>
        <v>1014</v>
      </c>
    </row>
    <row r="3137" customFormat="false" ht="15" hidden="false" customHeight="false" outlineLevel="0" collapsed="false">
      <c r="A3137" s="7" t="s">
        <v>5146</v>
      </c>
      <c r="B3137" s="7" t="s">
        <v>2189</v>
      </c>
      <c r="C3137" s="8" t="s">
        <v>5159</v>
      </c>
      <c r="D3137" s="9" t="str">
        <f aca="false">A3137&amp;"|"&amp;B3137</f>
        <v>Wisconsin|Chippewa County</v>
      </c>
      <c r="E3137" s="10" t="n">
        <v>963</v>
      </c>
      <c r="F3137" s="10" t="n">
        <v>1536</v>
      </c>
      <c r="G3137" s="10" t="n">
        <v>75</v>
      </c>
      <c r="H3137" s="10" t="n">
        <v>12</v>
      </c>
      <c r="I3137" s="10" t="n">
        <v>910</v>
      </c>
      <c r="J3137" s="10" t="n">
        <v>74009</v>
      </c>
      <c r="K3137" s="11" t="n">
        <v>66558</v>
      </c>
      <c r="L3137" s="12" t="n">
        <f aca="false">IF(COUNT(F3137,G3137)=2,F3137+G3137,"")</f>
        <v>1611</v>
      </c>
      <c r="M3137" s="12" t="n">
        <f aca="false">IF(COUNT(E3137,H3137)=2,E3137+H3137,"")</f>
        <v>975</v>
      </c>
    </row>
    <row r="3138" customFormat="false" ht="15" hidden="false" customHeight="false" outlineLevel="0" collapsed="false">
      <c r="A3138" s="7" t="s">
        <v>5146</v>
      </c>
      <c r="B3138" s="7" t="s">
        <v>299</v>
      </c>
      <c r="C3138" s="8" t="s">
        <v>5160</v>
      </c>
      <c r="D3138" s="9" t="str">
        <f aca="false">A3138&amp;"|"&amp;B3138</f>
        <v>Wisconsin|Clark County</v>
      </c>
      <c r="E3138" s="10" t="n">
        <v>786</v>
      </c>
      <c r="F3138" s="10" t="n">
        <v>1313</v>
      </c>
      <c r="G3138" s="10" t="n">
        <v>61</v>
      </c>
      <c r="H3138" s="10" t="n">
        <v>12</v>
      </c>
      <c r="I3138" s="10" t="n">
        <v>789</v>
      </c>
      <c r="J3138" s="10" t="n">
        <v>66250</v>
      </c>
      <c r="K3138" s="11" t="n">
        <v>34736</v>
      </c>
      <c r="L3138" s="12" t="n">
        <f aca="false">IF(COUNT(F3138,G3138)=2,F3138+G3138,"")</f>
        <v>1374</v>
      </c>
      <c r="M3138" s="12" t="n">
        <f aca="false">IF(COUNT(E3138,H3138)=2,E3138+H3138,"")</f>
        <v>798</v>
      </c>
    </row>
    <row r="3139" customFormat="false" ht="15" hidden="false" customHeight="false" outlineLevel="0" collapsed="false">
      <c r="A3139" s="7" t="s">
        <v>5146</v>
      </c>
      <c r="B3139" s="7" t="s">
        <v>305</v>
      </c>
      <c r="C3139" s="8" t="s">
        <v>5161</v>
      </c>
      <c r="D3139" s="9" t="str">
        <f aca="false">A3139&amp;"|"&amp;B3139</f>
        <v>Wisconsin|Columbia County</v>
      </c>
      <c r="E3139" s="10" t="n">
        <v>926</v>
      </c>
      <c r="F3139" s="10" t="n">
        <v>1711</v>
      </c>
      <c r="G3139" s="10" t="n">
        <v>72</v>
      </c>
      <c r="H3139" s="10" t="n">
        <v>12</v>
      </c>
      <c r="I3139" s="10" t="n">
        <v>910</v>
      </c>
      <c r="J3139" s="10" t="n">
        <v>82792</v>
      </c>
      <c r="K3139" s="11" t="n">
        <v>58322</v>
      </c>
      <c r="L3139" s="12" t="n">
        <f aca="false">IF(COUNT(F3139,G3139)=2,F3139+G3139,"")</f>
        <v>1783</v>
      </c>
      <c r="M3139" s="12" t="n">
        <f aca="false">IF(COUNT(E3139,H3139)=2,E3139+H3139,"")</f>
        <v>938</v>
      </c>
    </row>
    <row r="3140" customFormat="false" ht="15" hidden="false" customHeight="false" outlineLevel="0" collapsed="false">
      <c r="A3140" s="7" t="s">
        <v>5146</v>
      </c>
      <c r="B3140" s="7" t="s">
        <v>311</v>
      </c>
      <c r="C3140" s="8" t="s">
        <v>5162</v>
      </c>
      <c r="D3140" s="9" t="str">
        <f aca="false">A3140&amp;"|"&amp;B3140</f>
        <v>Wisconsin|Crawford County</v>
      </c>
      <c r="E3140" s="10" t="n">
        <v>809</v>
      </c>
      <c r="F3140" s="10" t="n">
        <v>1358</v>
      </c>
      <c r="G3140" s="10" t="n">
        <v>63</v>
      </c>
      <c r="H3140" s="10" t="n">
        <v>12</v>
      </c>
      <c r="I3140" s="10" t="n">
        <v>910</v>
      </c>
      <c r="J3140" s="10" t="n">
        <v>63496</v>
      </c>
      <c r="K3140" s="11" t="n">
        <v>16064</v>
      </c>
      <c r="L3140" s="12" t="n">
        <f aca="false">IF(COUNT(F3140,G3140)=2,F3140+G3140,"")</f>
        <v>1421</v>
      </c>
      <c r="M3140" s="12" t="n">
        <f aca="false">IF(COUNT(E3140,H3140)=2,E3140+H3140,"")</f>
        <v>821</v>
      </c>
    </row>
    <row r="3141" customFormat="false" ht="15" hidden="false" customHeight="false" outlineLevel="0" collapsed="false">
      <c r="A3141" s="7" t="s">
        <v>5146</v>
      </c>
      <c r="B3141" s="7" t="s">
        <v>5163</v>
      </c>
      <c r="C3141" s="8" t="s">
        <v>5164</v>
      </c>
      <c r="D3141" s="9" t="str">
        <f aca="false">A3141&amp;"|"&amp;B3141</f>
        <v>Wisconsin|Dane County</v>
      </c>
      <c r="E3141" s="10" t="n">
        <v>1345</v>
      </c>
      <c r="F3141" s="10" t="n">
        <v>2141</v>
      </c>
      <c r="G3141" s="10" t="n">
        <v>104</v>
      </c>
      <c r="H3141" s="10" t="n">
        <v>12</v>
      </c>
      <c r="I3141" s="10" t="n">
        <v>1270</v>
      </c>
      <c r="J3141" s="10" t="n">
        <v>88108</v>
      </c>
      <c r="K3141" s="11" t="n">
        <v>564777</v>
      </c>
      <c r="L3141" s="12" t="n">
        <f aca="false">IF(COUNT(F3141,G3141)=2,F3141+G3141,"")</f>
        <v>2245</v>
      </c>
      <c r="M3141" s="12" t="n">
        <f aca="false">IF(COUNT(E3141,H3141)=2,E3141+H3141,"")</f>
        <v>1357</v>
      </c>
    </row>
    <row r="3142" customFormat="false" ht="15" hidden="false" customHeight="false" outlineLevel="0" collapsed="false">
      <c r="A3142" s="7" t="s">
        <v>5146</v>
      </c>
      <c r="B3142" s="7" t="s">
        <v>871</v>
      </c>
      <c r="C3142" s="8" t="s">
        <v>5165</v>
      </c>
      <c r="D3142" s="9" t="str">
        <f aca="false">A3142&amp;"|"&amp;B3142</f>
        <v>Wisconsin|Dodge County</v>
      </c>
      <c r="E3142" s="10" t="n">
        <v>963</v>
      </c>
      <c r="F3142" s="10" t="n">
        <v>1527</v>
      </c>
      <c r="G3142" s="10" t="n">
        <v>75</v>
      </c>
      <c r="H3142" s="10" t="n">
        <v>12</v>
      </c>
      <c r="I3142" s="10" t="n">
        <v>910</v>
      </c>
      <c r="J3142" s="10" t="n">
        <v>73992</v>
      </c>
      <c r="K3142" s="11" t="n">
        <v>88818</v>
      </c>
      <c r="L3142" s="12" t="n">
        <f aca="false">IF(COUNT(F3142,G3142)=2,F3142+G3142,"")</f>
        <v>1602</v>
      </c>
      <c r="M3142" s="12" t="n">
        <f aca="false">IF(COUNT(E3142,H3142)=2,E3142+H3142,"")</f>
        <v>975</v>
      </c>
    </row>
    <row r="3143" customFormat="false" ht="15" hidden="false" customHeight="false" outlineLevel="0" collapsed="false">
      <c r="A3143" s="7" t="s">
        <v>5146</v>
      </c>
      <c r="B3143" s="7" t="s">
        <v>5166</v>
      </c>
      <c r="C3143" s="8" t="s">
        <v>5167</v>
      </c>
      <c r="D3143" s="9" t="str">
        <f aca="false">A3143&amp;"|"&amp;B3143</f>
        <v>Wisconsin|Door County</v>
      </c>
      <c r="E3143" s="10" t="n">
        <v>995</v>
      </c>
      <c r="F3143" s="10" t="n">
        <v>1649</v>
      </c>
      <c r="G3143" s="10" t="n">
        <v>77</v>
      </c>
      <c r="H3143" s="10" t="n">
        <v>12</v>
      </c>
      <c r="I3143" s="10" t="n">
        <v>910</v>
      </c>
      <c r="J3143" s="10" t="n">
        <v>71785</v>
      </c>
      <c r="K3143" s="11" t="n">
        <v>30279</v>
      </c>
      <c r="L3143" s="12" t="n">
        <f aca="false">IF(COUNT(F3143,G3143)=2,F3143+G3143,"")</f>
        <v>1726</v>
      </c>
      <c r="M3143" s="12" t="n">
        <f aca="false">IF(COUNT(E3143,H3143)=2,E3143+H3143,"")</f>
        <v>1007</v>
      </c>
    </row>
    <row r="3144" customFormat="false" ht="15" hidden="false" customHeight="false" outlineLevel="0" collapsed="false">
      <c r="A3144" s="7" t="s">
        <v>5146</v>
      </c>
      <c r="B3144" s="7" t="s">
        <v>566</v>
      </c>
      <c r="C3144" s="8" t="s">
        <v>5168</v>
      </c>
      <c r="D3144" s="9" t="str">
        <f aca="false">A3144&amp;"|"&amp;B3144</f>
        <v>Wisconsin|Douglas County</v>
      </c>
      <c r="E3144" s="10" t="n">
        <v>903</v>
      </c>
      <c r="F3144" s="10" t="n">
        <v>1436</v>
      </c>
      <c r="G3144" s="10" t="n">
        <v>70</v>
      </c>
      <c r="H3144" s="10" t="n">
        <v>12</v>
      </c>
      <c r="I3144" s="10" t="n">
        <v>1023</v>
      </c>
      <c r="J3144" s="10" t="n">
        <v>72579</v>
      </c>
      <c r="K3144" s="11" t="n">
        <v>44197</v>
      </c>
      <c r="L3144" s="12" t="n">
        <f aca="false">IF(COUNT(F3144,G3144)=2,F3144+G3144,"")</f>
        <v>1506</v>
      </c>
      <c r="M3144" s="12" t="n">
        <f aca="false">IF(COUNT(E3144,H3144)=2,E3144+H3144,"")</f>
        <v>915</v>
      </c>
    </row>
    <row r="3145" customFormat="false" ht="15" hidden="false" customHeight="false" outlineLevel="0" collapsed="false">
      <c r="A3145" s="7" t="s">
        <v>5146</v>
      </c>
      <c r="B3145" s="7" t="s">
        <v>3379</v>
      </c>
      <c r="C3145" s="8" t="s">
        <v>5169</v>
      </c>
      <c r="D3145" s="9" t="str">
        <f aca="false">A3145&amp;"|"&amp;B3145</f>
        <v>Wisconsin|Dunn County</v>
      </c>
      <c r="E3145" s="10" t="n">
        <v>942</v>
      </c>
      <c r="F3145" s="10" t="n">
        <v>1547</v>
      </c>
      <c r="G3145" s="10" t="n">
        <v>73</v>
      </c>
      <c r="H3145" s="10" t="n">
        <v>12</v>
      </c>
      <c r="I3145" s="10" t="n">
        <v>910</v>
      </c>
      <c r="J3145" s="10" t="n">
        <v>71785</v>
      </c>
      <c r="K3145" s="11" t="n">
        <v>45349</v>
      </c>
      <c r="L3145" s="12" t="n">
        <f aca="false">IF(COUNT(F3145,G3145)=2,F3145+G3145,"")</f>
        <v>1620</v>
      </c>
      <c r="M3145" s="12" t="n">
        <f aca="false">IF(COUNT(E3145,H3145)=2,E3145+H3145,"")</f>
        <v>954</v>
      </c>
    </row>
    <row r="3146" customFormat="false" ht="15" hidden="false" customHeight="false" outlineLevel="0" collapsed="false">
      <c r="A3146" s="7" t="s">
        <v>5146</v>
      </c>
      <c r="B3146" s="7" t="s">
        <v>5170</v>
      </c>
      <c r="C3146" s="8" t="s">
        <v>5171</v>
      </c>
      <c r="D3146" s="9" t="str">
        <f aca="false">A3146&amp;"|"&amp;B3146</f>
        <v>Wisconsin|Eau Claire County</v>
      </c>
      <c r="E3146" s="10" t="n">
        <v>977</v>
      </c>
      <c r="F3146" s="10" t="n">
        <v>1591</v>
      </c>
      <c r="G3146" s="10" t="n">
        <v>76</v>
      </c>
      <c r="H3146" s="10" t="n">
        <v>12</v>
      </c>
      <c r="I3146" s="10" t="n">
        <v>1270</v>
      </c>
      <c r="J3146" s="10" t="n">
        <v>71834</v>
      </c>
      <c r="K3146" s="11" t="n">
        <v>106328</v>
      </c>
      <c r="L3146" s="12" t="n">
        <f aca="false">IF(COUNT(F3146,G3146)=2,F3146+G3146,"")</f>
        <v>1667</v>
      </c>
      <c r="M3146" s="12" t="n">
        <f aca="false">IF(COUNT(E3146,H3146)=2,E3146+H3146,"")</f>
        <v>989</v>
      </c>
    </row>
    <row r="3147" customFormat="false" ht="15" hidden="false" customHeight="false" outlineLevel="0" collapsed="false">
      <c r="A3147" s="7" t="s">
        <v>5146</v>
      </c>
      <c r="B3147" s="7" t="s">
        <v>4040</v>
      </c>
      <c r="C3147" s="8" t="s">
        <v>5172</v>
      </c>
      <c r="D3147" s="9" t="str">
        <f aca="false">A3147&amp;"|"&amp;B3147</f>
        <v>Wisconsin|Florence County</v>
      </c>
      <c r="E3147" s="10" t="n">
        <v>871</v>
      </c>
      <c r="F3147" s="10" t="n">
        <v>1203</v>
      </c>
      <c r="G3147" s="10" t="n">
        <v>68</v>
      </c>
      <c r="H3147" s="10" t="n">
        <v>12</v>
      </c>
      <c r="I3147" s="10" t="n">
        <v>789</v>
      </c>
      <c r="J3147" s="10" t="n">
        <v>62786</v>
      </c>
      <c r="K3147" s="11" t="n">
        <v>4617</v>
      </c>
      <c r="L3147" s="12" t="n">
        <f aca="false">IF(COUNT(F3147,G3147)=2,F3147+G3147,"")</f>
        <v>1271</v>
      </c>
      <c r="M3147" s="12" t="n">
        <f aca="false">IF(COUNT(E3147,H3147)=2,E3147+H3147,"")</f>
        <v>883</v>
      </c>
    </row>
    <row r="3148" customFormat="false" ht="15" hidden="false" customHeight="false" outlineLevel="0" collapsed="false">
      <c r="A3148" s="7" t="s">
        <v>5146</v>
      </c>
      <c r="B3148" s="7" t="s">
        <v>5173</v>
      </c>
      <c r="C3148" s="8" t="s">
        <v>5174</v>
      </c>
      <c r="D3148" s="9" t="str">
        <f aca="false">A3148&amp;"|"&amp;B3148</f>
        <v>Wisconsin|Fond du Lac County</v>
      </c>
      <c r="E3148" s="10" t="n">
        <v>926</v>
      </c>
      <c r="F3148" s="10" t="n">
        <v>1492</v>
      </c>
      <c r="G3148" s="10" t="n">
        <v>72</v>
      </c>
      <c r="H3148" s="10" t="n">
        <v>12</v>
      </c>
      <c r="I3148" s="10" t="n">
        <v>1023</v>
      </c>
      <c r="J3148" s="10" t="n">
        <v>73154</v>
      </c>
      <c r="K3148" s="11" t="n">
        <v>104053</v>
      </c>
      <c r="L3148" s="12" t="n">
        <f aca="false">IF(COUNT(F3148,G3148)=2,F3148+G3148,"")</f>
        <v>1564</v>
      </c>
      <c r="M3148" s="12" t="n">
        <f aca="false">IF(COUNT(E3148,H3148)=2,E3148+H3148,"")</f>
        <v>938</v>
      </c>
    </row>
    <row r="3149" customFormat="false" ht="15" hidden="false" customHeight="false" outlineLevel="0" collapsed="false">
      <c r="A3149" s="7" t="s">
        <v>5146</v>
      </c>
      <c r="B3149" s="7" t="s">
        <v>3780</v>
      </c>
      <c r="C3149" s="8" t="s">
        <v>5175</v>
      </c>
      <c r="D3149" s="9" t="str">
        <f aca="false">A3149&amp;"|"&amp;B3149</f>
        <v>Wisconsin|Forest County</v>
      </c>
      <c r="E3149" s="10" t="n">
        <v>585</v>
      </c>
      <c r="F3149" s="10" t="n">
        <v>1225</v>
      </c>
      <c r="G3149" s="10" t="n">
        <v>56</v>
      </c>
      <c r="H3149" s="10" t="n">
        <v>12</v>
      </c>
      <c r="I3149" s="10" t="n">
        <v>789</v>
      </c>
      <c r="J3149" s="10" t="n">
        <v>59727</v>
      </c>
      <c r="K3149" s="11" t="n">
        <v>9261</v>
      </c>
      <c r="L3149" s="12" t="n">
        <f aca="false">IF(COUNT(F3149,G3149)=2,F3149+G3149,"")</f>
        <v>1281</v>
      </c>
      <c r="M3149" s="12" t="n">
        <f aca="false">IF(COUNT(E3149,H3149)=2,E3149+H3149,"")</f>
        <v>597</v>
      </c>
    </row>
    <row r="3150" customFormat="false" ht="15" hidden="false" customHeight="false" outlineLevel="0" collapsed="false">
      <c r="A3150" s="7" t="s">
        <v>5146</v>
      </c>
      <c r="B3150" s="7" t="s">
        <v>329</v>
      </c>
      <c r="C3150" s="8" t="s">
        <v>5176</v>
      </c>
      <c r="D3150" s="9" t="str">
        <f aca="false">A3150&amp;"|"&amp;B3150</f>
        <v>Wisconsin|Grant County</v>
      </c>
      <c r="E3150" s="10" t="n">
        <v>812</v>
      </c>
      <c r="F3150" s="10" t="n">
        <v>1402</v>
      </c>
      <c r="G3150" s="10" t="n">
        <v>63</v>
      </c>
      <c r="H3150" s="10" t="n">
        <v>12</v>
      </c>
      <c r="I3150" s="10" t="n">
        <v>910</v>
      </c>
      <c r="J3150" s="10" t="n">
        <v>64349</v>
      </c>
      <c r="K3150" s="11" t="n">
        <v>51678</v>
      </c>
      <c r="L3150" s="12" t="n">
        <f aca="false">IF(COUNT(F3150,G3150)=2,F3150+G3150,"")</f>
        <v>1465</v>
      </c>
      <c r="M3150" s="12" t="n">
        <f aca="false">IF(COUNT(E3150,H3150)=2,E3150+H3150,"")</f>
        <v>824</v>
      </c>
    </row>
    <row r="3151" customFormat="false" ht="15" hidden="false" customHeight="false" outlineLevel="0" collapsed="false">
      <c r="A3151" s="7" t="s">
        <v>5146</v>
      </c>
      <c r="B3151" s="7" t="s">
        <v>1827</v>
      </c>
      <c r="C3151" s="8" t="s">
        <v>5177</v>
      </c>
      <c r="D3151" s="9" t="str">
        <f aca="false">A3151&amp;"|"&amp;B3151</f>
        <v>Wisconsin|Green County</v>
      </c>
      <c r="E3151" s="10" t="n">
        <v>851</v>
      </c>
      <c r="F3151" s="10" t="n">
        <v>1666</v>
      </c>
      <c r="G3151" s="10" t="n">
        <v>66</v>
      </c>
      <c r="H3151" s="10" t="n">
        <v>12</v>
      </c>
      <c r="I3151" s="10" t="n">
        <v>910</v>
      </c>
      <c r="J3151" s="10" t="n">
        <v>80248</v>
      </c>
      <c r="K3151" s="11" t="n">
        <v>37036</v>
      </c>
      <c r="L3151" s="12" t="n">
        <f aca="false">IF(COUNT(F3151,G3151)=2,F3151+G3151,"")</f>
        <v>1732</v>
      </c>
      <c r="M3151" s="12" t="n">
        <f aca="false">IF(COUNT(E3151,H3151)=2,E3151+H3151,"")</f>
        <v>863</v>
      </c>
    </row>
    <row r="3152" customFormat="false" ht="15" hidden="false" customHeight="false" outlineLevel="0" collapsed="false">
      <c r="A3152" s="7" t="s">
        <v>5146</v>
      </c>
      <c r="B3152" s="7" t="s">
        <v>5178</v>
      </c>
      <c r="C3152" s="8" t="s">
        <v>5179</v>
      </c>
      <c r="D3152" s="9" t="str">
        <f aca="false">A3152&amp;"|"&amp;B3152</f>
        <v>Wisconsin|Green Lake County</v>
      </c>
      <c r="E3152" s="10" t="n">
        <v>806</v>
      </c>
      <c r="F3152" s="10" t="n">
        <v>1418</v>
      </c>
      <c r="G3152" s="10" t="n">
        <v>62</v>
      </c>
      <c r="H3152" s="10" t="n">
        <v>12</v>
      </c>
      <c r="I3152" s="10" t="n">
        <v>910</v>
      </c>
      <c r="J3152" s="10" t="n">
        <v>66917</v>
      </c>
      <c r="K3152" s="11" t="n">
        <v>19165</v>
      </c>
      <c r="L3152" s="12" t="n">
        <f aca="false">IF(COUNT(F3152,G3152)=2,F3152+G3152,"")</f>
        <v>1480</v>
      </c>
      <c r="M3152" s="12" t="n">
        <f aca="false">IF(COUNT(E3152,H3152)=2,E3152+H3152,"")</f>
        <v>818</v>
      </c>
    </row>
    <row r="3153" customFormat="false" ht="15" hidden="false" customHeight="false" outlineLevel="0" collapsed="false">
      <c r="A3153" s="7" t="s">
        <v>5146</v>
      </c>
      <c r="B3153" s="7" t="s">
        <v>1508</v>
      </c>
      <c r="C3153" s="8" t="s">
        <v>5180</v>
      </c>
      <c r="D3153" s="9" t="str">
        <f aca="false">A3153&amp;"|"&amp;B3153</f>
        <v>Wisconsin|Iowa County</v>
      </c>
      <c r="E3153" s="10" t="n">
        <v>941</v>
      </c>
      <c r="F3153" s="10" t="n">
        <v>1689</v>
      </c>
      <c r="G3153" s="10" t="n">
        <v>73</v>
      </c>
      <c r="H3153" s="10" t="n">
        <v>12</v>
      </c>
      <c r="I3153" s="10" t="n">
        <v>789</v>
      </c>
      <c r="J3153" s="10" t="n">
        <v>83372</v>
      </c>
      <c r="K3153" s="11" t="n">
        <v>23832</v>
      </c>
      <c r="L3153" s="12" t="n">
        <f aca="false">IF(COUNT(F3153,G3153)=2,F3153+G3153,"")</f>
        <v>1762</v>
      </c>
      <c r="M3153" s="12" t="n">
        <f aca="false">IF(COUNT(E3153,H3153)=2,E3153+H3153,"")</f>
        <v>953</v>
      </c>
    </row>
    <row r="3154" customFormat="false" ht="15" hidden="false" customHeight="false" outlineLevel="0" collapsed="false">
      <c r="A3154" s="7" t="s">
        <v>5146</v>
      </c>
      <c r="B3154" s="7" t="s">
        <v>2222</v>
      </c>
      <c r="C3154" s="8" t="s">
        <v>5181</v>
      </c>
      <c r="D3154" s="9" t="str">
        <f aca="false">A3154&amp;"|"&amp;B3154</f>
        <v>Wisconsin|Iron County</v>
      </c>
      <c r="E3154" s="10" t="n">
        <v>640</v>
      </c>
      <c r="F3154" s="10" t="n">
        <v>1182</v>
      </c>
      <c r="G3154" s="10" t="n">
        <v>56</v>
      </c>
      <c r="H3154" s="10" t="n">
        <v>12</v>
      </c>
      <c r="I3154" s="10" t="n">
        <v>910</v>
      </c>
      <c r="J3154" s="10" t="n">
        <v>59058</v>
      </c>
      <c r="K3154" s="11" t="n">
        <v>6164</v>
      </c>
      <c r="L3154" s="12" t="n">
        <f aca="false">IF(COUNT(F3154,G3154)=2,F3154+G3154,"")</f>
        <v>1238</v>
      </c>
      <c r="M3154" s="12" t="n">
        <f aca="false">IF(COUNT(E3154,H3154)=2,E3154+H3154,"")</f>
        <v>652</v>
      </c>
    </row>
    <row r="3155" customFormat="false" ht="15" hidden="false" customHeight="false" outlineLevel="0" collapsed="false">
      <c r="A3155" s="7" t="s">
        <v>5146</v>
      </c>
      <c r="B3155" s="7" t="s">
        <v>125</v>
      </c>
      <c r="C3155" s="8" t="s">
        <v>5182</v>
      </c>
      <c r="D3155" s="9" t="str">
        <f aca="false">A3155&amp;"|"&amp;B3155</f>
        <v>Wisconsin|Jackson County</v>
      </c>
      <c r="E3155" s="10" t="n">
        <v>789</v>
      </c>
      <c r="F3155" s="10" t="n">
        <v>1396</v>
      </c>
      <c r="G3155" s="10" t="n">
        <v>61</v>
      </c>
      <c r="H3155" s="10" t="n">
        <v>12</v>
      </c>
      <c r="I3155" s="10" t="n">
        <v>910</v>
      </c>
      <c r="J3155" s="10" t="n">
        <v>65508</v>
      </c>
      <c r="K3155" s="11" t="n">
        <v>20971</v>
      </c>
      <c r="L3155" s="12" t="n">
        <f aca="false">IF(COUNT(F3155,G3155)=2,F3155+G3155,"")</f>
        <v>1457</v>
      </c>
      <c r="M3155" s="12" t="n">
        <f aca="false">IF(COUNT(E3155,H3155)=2,E3155+H3155,"")</f>
        <v>801</v>
      </c>
    </row>
    <row r="3156" customFormat="false" ht="15" hidden="false" customHeight="false" outlineLevel="0" collapsed="false">
      <c r="A3156" s="7" t="s">
        <v>5146</v>
      </c>
      <c r="B3156" s="7" t="s">
        <v>127</v>
      </c>
      <c r="C3156" s="8" t="s">
        <v>5183</v>
      </c>
      <c r="D3156" s="9" t="str">
        <f aca="false">A3156&amp;"|"&amp;B3156</f>
        <v>Wisconsin|Jefferson County</v>
      </c>
      <c r="E3156" s="10" t="n">
        <v>1012</v>
      </c>
      <c r="F3156" s="10" t="n">
        <v>1710</v>
      </c>
      <c r="G3156" s="10" t="n">
        <v>78</v>
      </c>
      <c r="H3156" s="10" t="n">
        <v>12</v>
      </c>
      <c r="I3156" s="10" t="n">
        <v>1023</v>
      </c>
      <c r="J3156" s="10" t="n">
        <v>80604</v>
      </c>
      <c r="K3156" s="11" t="n">
        <v>85867</v>
      </c>
      <c r="L3156" s="12" t="n">
        <f aca="false">IF(COUNT(F3156,G3156)=2,F3156+G3156,"")</f>
        <v>1788</v>
      </c>
      <c r="M3156" s="12" t="n">
        <f aca="false">IF(COUNT(E3156,H3156)=2,E3156+H3156,"")</f>
        <v>1024</v>
      </c>
    </row>
    <row r="3157" customFormat="false" ht="15" hidden="false" customHeight="false" outlineLevel="0" collapsed="false">
      <c r="A3157" s="7" t="s">
        <v>5146</v>
      </c>
      <c r="B3157" s="7" t="s">
        <v>5184</v>
      </c>
      <c r="C3157" s="8" t="s">
        <v>5185</v>
      </c>
      <c r="D3157" s="9" t="str">
        <f aca="false">A3157&amp;"|"&amp;B3157</f>
        <v>Wisconsin|Juneau County</v>
      </c>
      <c r="E3157" s="10" t="n">
        <v>847</v>
      </c>
      <c r="F3157" s="10" t="n">
        <v>1371</v>
      </c>
      <c r="G3157" s="10" t="n">
        <v>66</v>
      </c>
      <c r="H3157" s="10" t="n">
        <v>12</v>
      </c>
      <c r="I3157" s="10" t="n">
        <v>789</v>
      </c>
      <c r="J3157" s="10" t="n">
        <v>65150</v>
      </c>
      <c r="K3157" s="11" t="n">
        <v>26695</v>
      </c>
      <c r="L3157" s="12" t="n">
        <f aca="false">IF(COUNT(F3157,G3157)=2,F3157+G3157,"")</f>
        <v>1437</v>
      </c>
      <c r="M3157" s="12" t="n">
        <f aca="false">IF(COUNT(E3157,H3157)=2,E3157+H3157,"")</f>
        <v>859</v>
      </c>
    </row>
    <row r="3158" customFormat="false" ht="15" hidden="false" customHeight="false" outlineLevel="0" collapsed="false">
      <c r="A3158" s="7" t="s">
        <v>5146</v>
      </c>
      <c r="B3158" s="7" t="s">
        <v>5186</v>
      </c>
      <c r="C3158" s="8" t="s">
        <v>5187</v>
      </c>
      <c r="D3158" s="9" t="str">
        <f aca="false">A3158&amp;"|"&amp;B3158</f>
        <v>Wisconsin|Kenosha County</v>
      </c>
      <c r="E3158" s="10" t="n">
        <v>1175</v>
      </c>
      <c r="F3158" s="10" t="n">
        <v>1688</v>
      </c>
      <c r="G3158" s="10" t="n">
        <v>91</v>
      </c>
      <c r="H3158" s="10" t="n">
        <v>12</v>
      </c>
      <c r="I3158" s="10" t="n">
        <v>1270</v>
      </c>
      <c r="J3158" s="10" t="n">
        <v>79412</v>
      </c>
      <c r="K3158" s="11" t="n">
        <v>168413</v>
      </c>
      <c r="L3158" s="12" t="n">
        <f aca="false">IF(COUNT(F3158,G3158)=2,F3158+G3158,"")</f>
        <v>1779</v>
      </c>
      <c r="M3158" s="12" t="n">
        <f aca="false">IF(COUNT(E3158,H3158)=2,E3158+H3158,"")</f>
        <v>1187</v>
      </c>
    </row>
    <row r="3159" customFormat="false" ht="15" hidden="false" customHeight="false" outlineLevel="0" collapsed="false">
      <c r="A3159" s="7" t="s">
        <v>5146</v>
      </c>
      <c r="B3159" s="7" t="s">
        <v>5188</v>
      </c>
      <c r="C3159" s="8" t="s">
        <v>5189</v>
      </c>
      <c r="D3159" s="9" t="str">
        <f aca="false">A3159&amp;"|"&amp;B3159</f>
        <v>Wisconsin|Kewaunee County</v>
      </c>
      <c r="E3159" s="10" t="n">
        <v>839</v>
      </c>
      <c r="F3159" s="10" t="n">
        <v>1434</v>
      </c>
      <c r="G3159" s="10" t="n">
        <v>65</v>
      </c>
      <c r="H3159" s="10" t="n">
        <v>12</v>
      </c>
      <c r="I3159" s="10" t="n">
        <v>789</v>
      </c>
      <c r="J3159" s="10" t="n">
        <v>80085</v>
      </c>
      <c r="K3159" s="11" t="n">
        <v>20621</v>
      </c>
      <c r="L3159" s="12" t="n">
        <f aca="false">IF(COUNT(F3159,G3159)=2,F3159+G3159,"")</f>
        <v>1499</v>
      </c>
      <c r="M3159" s="12" t="n">
        <f aca="false">IF(COUNT(E3159,H3159)=2,E3159+H3159,"")</f>
        <v>851</v>
      </c>
    </row>
    <row r="3160" customFormat="false" ht="15" hidden="false" customHeight="false" outlineLevel="0" collapsed="false">
      <c r="A3160" s="7" t="s">
        <v>5146</v>
      </c>
      <c r="B3160" s="7" t="s">
        <v>5190</v>
      </c>
      <c r="C3160" s="8" t="s">
        <v>5191</v>
      </c>
      <c r="D3160" s="9" t="str">
        <f aca="false">A3160&amp;"|"&amp;B3160</f>
        <v>Wisconsin|La Crosse County</v>
      </c>
      <c r="E3160" s="10" t="n">
        <v>1023</v>
      </c>
      <c r="F3160" s="10" t="n">
        <v>1660</v>
      </c>
      <c r="G3160" s="10" t="n">
        <v>79</v>
      </c>
      <c r="H3160" s="10" t="n">
        <v>12</v>
      </c>
      <c r="I3160" s="10" t="n">
        <v>1270</v>
      </c>
      <c r="J3160" s="10" t="n">
        <v>70704</v>
      </c>
      <c r="K3160" s="11" t="n">
        <v>120262</v>
      </c>
      <c r="L3160" s="12" t="n">
        <f aca="false">IF(COUNT(F3160,G3160)=2,F3160+G3160,"")</f>
        <v>1739</v>
      </c>
      <c r="M3160" s="12" t="n">
        <f aca="false">IF(COUNT(E3160,H3160)=2,E3160+H3160,"")</f>
        <v>1035</v>
      </c>
    </row>
    <row r="3161" customFormat="false" ht="15" hidden="false" customHeight="false" outlineLevel="0" collapsed="false">
      <c r="A3161" s="7" t="s">
        <v>5146</v>
      </c>
      <c r="B3161" s="7" t="s">
        <v>346</v>
      </c>
      <c r="C3161" s="8" t="s">
        <v>5192</v>
      </c>
      <c r="D3161" s="9" t="str">
        <f aca="false">A3161&amp;"|"&amp;B3161</f>
        <v>Wisconsin|Lafayette County</v>
      </c>
      <c r="E3161" s="10" t="n">
        <v>835</v>
      </c>
      <c r="F3161" s="10" t="n">
        <v>1487</v>
      </c>
      <c r="G3161" s="10" t="n">
        <v>65</v>
      </c>
      <c r="H3161" s="10" t="n">
        <v>12</v>
      </c>
      <c r="I3161" s="10" t="n">
        <v>789</v>
      </c>
      <c r="J3161" s="10" t="n">
        <v>72091</v>
      </c>
      <c r="K3161" s="11" t="n">
        <v>16788</v>
      </c>
      <c r="L3161" s="12" t="n">
        <f aca="false">IF(COUNT(F3161,G3161)=2,F3161+G3161,"")</f>
        <v>1552</v>
      </c>
      <c r="M3161" s="12" t="n">
        <f aca="false">IF(COUNT(E3161,H3161)=2,E3161+H3161,"")</f>
        <v>847</v>
      </c>
    </row>
    <row r="3162" customFormat="false" ht="15" hidden="false" customHeight="false" outlineLevel="0" collapsed="false">
      <c r="A3162" s="7" t="s">
        <v>5146</v>
      </c>
      <c r="B3162" s="7" t="s">
        <v>5193</v>
      </c>
      <c r="C3162" s="8" t="s">
        <v>5194</v>
      </c>
      <c r="D3162" s="9" t="str">
        <f aca="false">A3162&amp;"|"&amp;B3162</f>
        <v>Wisconsin|Langlade County</v>
      </c>
      <c r="E3162" s="10" t="n">
        <v>737</v>
      </c>
      <c r="F3162" s="10" t="n">
        <v>1140</v>
      </c>
      <c r="G3162" s="10" t="n">
        <v>57</v>
      </c>
      <c r="H3162" s="10" t="n">
        <v>12</v>
      </c>
      <c r="I3162" s="10" t="n">
        <v>910</v>
      </c>
      <c r="J3162" s="10" t="n">
        <v>57258</v>
      </c>
      <c r="K3162" s="11" t="n">
        <v>19473</v>
      </c>
      <c r="L3162" s="12" t="n">
        <f aca="false">IF(COUNT(F3162,G3162)=2,F3162+G3162,"")</f>
        <v>1197</v>
      </c>
      <c r="M3162" s="12" t="n">
        <f aca="false">IF(COUNT(E3162,H3162)=2,E3162+H3162,"")</f>
        <v>749</v>
      </c>
    </row>
    <row r="3163" customFormat="false" ht="15" hidden="false" customHeight="false" outlineLevel="0" collapsed="false">
      <c r="A3163" s="7" t="s">
        <v>5146</v>
      </c>
      <c r="B3163" s="7" t="s">
        <v>350</v>
      </c>
      <c r="C3163" s="8" t="s">
        <v>5195</v>
      </c>
      <c r="D3163" s="9" t="str">
        <f aca="false">A3163&amp;"|"&amp;B3163</f>
        <v>Wisconsin|Lincoln County</v>
      </c>
      <c r="E3163" s="10" t="n">
        <v>768</v>
      </c>
      <c r="F3163" s="10" t="n">
        <v>1328</v>
      </c>
      <c r="G3163" s="10" t="n">
        <v>60</v>
      </c>
      <c r="H3163" s="10" t="n">
        <v>12</v>
      </c>
      <c r="I3163" s="10" t="n">
        <v>910</v>
      </c>
      <c r="J3163" s="10" t="n">
        <v>67726</v>
      </c>
      <c r="K3163" s="11" t="n">
        <v>28403</v>
      </c>
      <c r="L3163" s="12" t="n">
        <f aca="false">IF(COUNT(F3163,G3163)=2,F3163+G3163,"")</f>
        <v>1388</v>
      </c>
      <c r="M3163" s="12" t="n">
        <f aca="false">IF(COUNT(E3163,H3163)=2,E3163+H3163,"")</f>
        <v>780</v>
      </c>
    </row>
    <row r="3164" customFormat="false" ht="15" hidden="false" customHeight="false" outlineLevel="0" collapsed="false">
      <c r="A3164" s="7" t="s">
        <v>5146</v>
      </c>
      <c r="B3164" s="7" t="s">
        <v>5196</v>
      </c>
      <c r="C3164" s="8" t="s">
        <v>5197</v>
      </c>
      <c r="D3164" s="9" t="str">
        <f aca="false">A3164&amp;"|"&amp;B3164</f>
        <v>Wisconsin|Manitowoc County</v>
      </c>
      <c r="E3164" s="10" t="n">
        <v>777</v>
      </c>
      <c r="F3164" s="10" t="n">
        <v>1252</v>
      </c>
      <c r="G3164" s="10" t="n">
        <v>60</v>
      </c>
      <c r="H3164" s="10" t="n">
        <v>12</v>
      </c>
      <c r="I3164" s="10" t="n">
        <v>1023</v>
      </c>
      <c r="J3164" s="10" t="n">
        <v>68611</v>
      </c>
      <c r="K3164" s="11" t="n">
        <v>81314</v>
      </c>
      <c r="L3164" s="12" t="n">
        <f aca="false">IF(COUNT(F3164,G3164)=2,F3164+G3164,"")</f>
        <v>1312</v>
      </c>
      <c r="M3164" s="12" t="n">
        <f aca="false">IF(COUNT(E3164,H3164)=2,E3164+H3164,"")</f>
        <v>789</v>
      </c>
    </row>
    <row r="3165" customFormat="false" ht="15" hidden="false" customHeight="false" outlineLevel="0" collapsed="false">
      <c r="A3165" s="7" t="s">
        <v>5146</v>
      </c>
      <c r="B3165" s="7" t="s">
        <v>5198</v>
      </c>
      <c r="C3165" s="8" t="s">
        <v>5199</v>
      </c>
      <c r="D3165" s="9" t="str">
        <f aca="false">A3165&amp;"|"&amp;B3165</f>
        <v>Wisconsin|Marathon County</v>
      </c>
      <c r="E3165" s="10" t="n">
        <v>950</v>
      </c>
      <c r="F3165" s="10" t="n">
        <v>1444</v>
      </c>
      <c r="G3165" s="10" t="n">
        <v>74</v>
      </c>
      <c r="H3165" s="10" t="n">
        <v>12</v>
      </c>
      <c r="I3165" s="10" t="n">
        <v>1023</v>
      </c>
      <c r="J3165" s="10" t="n">
        <v>76185</v>
      </c>
      <c r="K3165" s="11" t="n">
        <v>138067</v>
      </c>
      <c r="L3165" s="12" t="n">
        <f aca="false">IF(COUNT(F3165,G3165)=2,F3165+G3165,"")</f>
        <v>1518</v>
      </c>
      <c r="M3165" s="12" t="n">
        <f aca="false">IF(COUNT(E3165,H3165)=2,E3165+H3165,"")</f>
        <v>962</v>
      </c>
    </row>
    <row r="3166" customFormat="false" ht="15" hidden="false" customHeight="false" outlineLevel="0" collapsed="false">
      <c r="A3166" s="7" t="s">
        <v>5146</v>
      </c>
      <c r="B3166" s="7" t="s">
        <v>5200</v>
      </c>
      <c r="C3166" s="8" t="s">
        <v>5201</v>
      </c>
      <c r="D3166" s="9" t="str">
        <f aca="false">A3166&amp;"|"&amp;B3166</f>
        <v>Wisconsin|Marinette County</v>
      </c>
      <c r="E3166" s="10" t="n">
        <v>749</v>
      </c>
      <c r="F3166" s="10" t="n">
        <v>1199</v>
      </c>
      <c r="G3166" s="10" t="n">
        <v>58</v>
      </c>
      <c r="H3166" s="10" t="n">
        <v>12</v>
      </c>
      <c r="I3166" s="10" t="n">
        <v>910</v>
      </c>
      <c r="J3166" s="10" t="n">
        <v>63401</v>
      </c>
      <c r="K3166" s="11" t="n">
        <v>41907</v>
      </c>
      <c r="L3166" s="12" t="n">
        <f aca="false">IF(COUNT(F3166,G3166)=2,F3166+G3166,"")</f>
        <v>1257</v>
      </c>
      <c r="M3166" s="12" t="n">
        <f aca="false">IF(COUNT(E3166,H3166)=2,E3166+H3166,"")</f>
        <v>761</v>
      </c>
    </row>
    <row r="3167" customFormat="false" ht="15" hidden="false" customHeight="false" outlineLevel="0" collapsed="false">
      <c r="A3167" s="7" t="s">
        <v>5146</v>
      </c>
      <c r="B3167" s="7" t="s">
        <v>2250</v>
      </c>
      <c r="C3167" s="8" t="s">
        <v>5202</v>
      </c>
      <c r="D3167" s="9" t="str">
        <f aca="false">A3167&amp;"|"&amp;B3167</f>
        <v>Wisconsin|Marquette County</v>
      </c>
      <c r="E3167" s="10" t="n">
        <v>800</v>
      </c>
      <c r="F3167" s="10" t="n">
        <v>1413</v>
      </c>
      <c r="G3167" s="10" t="n">
        <v>62</v>
      </c>
      <c r="H3167" s="10" t="n">
        <v>12</v>
      </c>
      <c r="I3167" s="10" t="n">
        <v>789</v>
      </c>
      <c r="J3167" s="10" t="n">
        <v>63471</v>
      </c>
      <c r="K3167" s="11" t="n">
        <v>15706</v>
      </c>
      <c r="L3167" s="12" t="n">
        <f aca="false">IF(COUNT(F3167,G3167)=2,F3167+G3167,"")</f>
        <v>1475</v>
      </c>
      <c r="M3167" s="12" t="n">
        <f aca="false">IF(COUNT(E3167,H3167)=2,E3167+H3167,"")</f>
        <v>812</v>
      </c>
    </row>
    <row r="3168" customFormat="false" ht="15" hidden="false" customHeight="false" outlineLevel="0" collapsed="false">
      <c r="A3168" s="7" t="s">
        <v>5146</v>
      </c>
      <c r="B3168" s="7" t="s">
        <v>2255</v>
      </c>
      <c r="C3168" s="8" t="s">
        <v>5203</v>
      </c>
      <c r="D3168" s="9" t="str">
        <f aca="false">A3168&amp;"|"&amp;B3168</f>
        <v>Wisconsin|Menominee County</v>
      </c>
      <c r="E3168" s="10" t="n">
        <v>624</v>
      </c>
      <c r="F3168" s="10" t="n">
        <v>1365</v>
      </c>
      <c r="G3168" s="10" t="n">
        <v>56</v>
      </c>
      <c r="H3168" s="10" t="n">
        <v>12</v>
      </c>
      <c r="I3168" s="10" t="n">
        <v>789</v>
      </c>
      <c r="J3168" s="10" t="n">
        <v>59528</v>
      </c>
      <c r="K3168" s="11" t="n">
        <v>4256</v>
      </c>
      <c r="L3168" s="12" t="n">
        <f aca="false">IF(COUNT(F3168,G3168)=2,F3168+G3168,"")</f>
        <v>1421</v>
      </c>
      <c r="M3168" s="12" t="n">
        <f aca="false">IF(COUNT(E3168,H3168)=2,E3168+H3168,"")</f>
        <v>636</v>
      </c>
    </row>
    <row r="3169" customFormat="false" ht="15" hidden="false" customHeight="false" outlineLevel="0" collapsed="false">
      <c r="A3169" s="7" t="s">
        <v>5146</v>
      </c>
      <c r="B3169" s="7" t="s">
        <v>5204</v>
      </c>
      <c r="C3169" s="8" t="s">
        <v>5205</v>
      </c>
      <c r="D3169" s="9" t="str">
        <f aca="false">A3169&amp;"|"&amp;B3169</f>
        <v>Wisconsin|Milwaukee County</v>
      </c>
      <c r="E3169" s="10" t="n">
        <v>1069</v>
      </c>
      <c r="F3169" s="10" t="n">
        <v>1658</v>
      </c>
      <c r="G3169" s="10" t="n">
        <v>83</v>
      </c>
      <c r="H3169" s="10" t="n">
        <v>12</v>
      </c>
      <c r="I3169" s="10" t="n">
        <v>1270</v>
      </c>
      <c r="J3169" s="10" t="n">
        <v>62118</v>
      </c>
      <c r="K3169" s="11" t="n">
        <v>927656</v>
      </c>
      <c r="L3169" s="12" t="n">
        <f aca="false">IF(COUNT(F3169,G3169)=2,F3169+G3169,"")</f>
        <v>1741</v>
      </c>
      <c r="M3169" s="12" t="n">
        <f aca="false">IF(COUNT(E3169,H3169)=2,E3169+H3169,"")</f>
        <v>1081</v>
      </c>
    </row>
    <row r="3170" customFormat="false" ht="15" hidden="false" customHeight="false" outlineLevel="0" collapsed="false">
      <c r="A3170" s="7" t="s">
        <v>5146</v>
      </c>
      <c r="B3170" s="7" t="s">
        <v>153</v>
      </c>
      <c r="C3170" s="8" t="s">
        <v>5206</v>
      </c>
      <c r="D3170" s="9" t="str">
        <f aca="false">A3170&amp;"|"&amp;B3170</f>
        <v>Wisconsin|Monroe County</v>
      </c>
      <c r="E3170" s="10" t="n">
        <v>920</v>
      </c>
      <c r="F3170" s="10" t="n">
        <v>1483</v>
      </c>
      <c r="G3170" s="10" t="n">
        <v>71</v>
      </c>
      <c r="H3170" s="10" t="n">
        <v>12</v>
      </c>
      <c r="I3170" s="10" t="n">
        <v>910</v>
      </c>
      <c r="J3170" s="10" t="n">
        <v>68213</v>
      </c>
      <c r="K3170" s="11" t="n">
        <v>46169</v>
      </c>
      <c r="L3170" s="12" t="n">
        <f aca="false">IF(COUNT(F3170,G3170)=2,F3170+G3170,"")</f>
        <v>1554</v>
      </c>
      <c r="M3170" s="12" t="n">
        <f aca="false">IF(COUNT(E3170,H3170)=2,E3170+H3170,"")</f>
        <v>932</v>
      </c>
    </row>
    <row r="3171" customFormat="false" ht="15" hidden="false" customHeight="false" outlineLevel="0" collapsed="false">
      <c r="A3171" s="7" t="s">
        <v>5146</v>
      </c>
      <c r="B3171" s="7" t="s">
        <v>5207</v>
      </c>
      <c r="C3171" s="8" t="s">
        <v>5208</v>
      </c>
      <c r="D3171" s="9" t="str">
        <f aca="false">A3171&amp;"|"&amp;B3171</f>
        <v>Wisconsin|Oconto County</v>
      </c>
      <c r="E3171" s="10" t="n">
        <v>796</v>
      </c>
      <c r="F3171" s="10" t="n">
        <v>1395</v>
      </c>
      <c r="G3171" s="10" t="n">
        <v>62</v>
      </c>
      <c r="H3171" s="10" t="n">
        <v>12</v>
      </c>
      <c r="I3171" s="10" t="n">
        <v>789</v>
      </c>
      <c r="J3171" s="10" t="n">
        <v>75886</v>
      </c>
      <c r="K3171" s="11" t="n">
        <v>39329</v>
      </c>
      <c r="L3171" s="12" t="n">
        <f aca="false">IF(COUNT(F3171,G3171)=2,F3171+G3171,"")</f>
        <v>1457</v>
      </c>
      <c r="M3171" s="12" t="n">
        <f aca="false">IF(COUNT(E3171,H3171)=2,E3171+H3171,"")</f>
        <v>808</v>
      </c>
    </row>
    <row r="3172" customFormat="false" ht="15" hidden="false" customHeight="false" outlineLevel="0" collapsed="false">
      <c r="A3172" s="7" t="s">
        <v>5146</v>
      </c>
      <c r="B3172" s="7" t="s">
        <v>1134</v>
      </c>
      <c r="C3172" s="8" t="s">
        <v>5209</v>
      </c>
      <c r="D3172" s="9" t="str">
        <f aca="false">A3172&amp;"|"&amp;B3172</f>
        <v>Wisconsin|Oneida County</v>
      </c>
      <c r="E3172" s="10" t="n">
        <v>868</v>
      </c>
      <c r="F3172" s="10" t="n">
        <v>1410</v>
      </c>
      <c r="G3172" s="10" t="n">
        <v>67</v>
      </c>
      <c r="H3172" s="10" t="n">
        <v>12</v>
      </c>
      <c r="I3172" s="10" t="n">
        <v>910</v>
      </c>
      <c r="J3172" s="10" t="n">
        <v>69621</v>
      </c>
      <c r="K3172" s="11" t="n">
        <v>38007</v>
      </c>
      <c r="L3172" s="12" t="n">
        <f aca="false">IF(COUNT(F3172,G3172)=2,F3172+G3172,"")</f>
        <v>1477</v>
      </c>
      <c r="M3172" s="12" t="n">
        <f aca="false">IF(COUNT(E3172,H3172)=2,E3172+H3172,"")</f>
        <v>880</v>
      </c>
    </row>
    <row r="3173" customFormat="false" ht="15" hidden="false" customHeight="false" outlineLevel="0" collapsed="false">
      <c r="A3173" s="7" t="s">
        <v>5146</v>
      </c>
      <c r="B3173" s="7" t="s">
        <v>5210</v>
      </c>
      <c r="C3173" s="8" t="s">
        <v>5211</v>
      </c>
      <c r="D3173" s="9" t="str">
        <f aca="false">A3173&amp;"|"&amp;B3173</f>
        <v>Wisconsin|Outagamie County</v>
      </c>
      <c r="E3173" s="10" t="n">
        <v>998</v>
      </c>
      <c r="F3173" s="10" t="n">
        <v>1585</v>
      </c>
      <c r="G3173" s="10" t="n">
        <v>77</v>
      </c>
      <c r="H3173" s="10" t="n">
        <v>12</v>
      </c>
      <c r="I3173" s="10" t="n">
        <v>1023</v>
      </c>
      <c r="J3173" s="10" t="n">
        <v>82857</v>
      </c>
      <c r="K3173" s="11" t="n">
        <v>191537</v>
      </c>
      <c r="L3173" s="12" t="n">
        <f aca="false">IF(COUNT(F3173,G3173)=2,F3173+G3173,"")</f>
        <v>1662</v>
      </c>
      <c r="M3173" s="12" t="n">
        <f aca="false">IF(COUNT(E3173,H3173)=2,E3173+H3173,"")</f>
        <v>1010</v>
      </c>
    </row>
    <row r="3174" customFormat="false" ht="15" hidden="false" customHeight="false" outlineLevel="0" collapsed="false">
      <c r="A3174" s="7" t="s">
        <v>5146</v>
      </c>
      <c r="B3174" s="7" t="s">
        <v>5212</v>
      </c>
      <c r="C3174" s="8" t="s">
        <v>5213</v>
      </c>
      <c r="D3174" s="9" t="str">
        <f aca="false">A3174&amp;"|"&amp;B3174</f>
        <v>Wisconsin|Ozaukee County</v>
      </c>
      <c r="E3174" s="10" t="n">
        <v>1112</v>
      </c>
      <c r="F3174" s="10" t="n">
        <v>2033</v>
      </c>
      <c r="G3174" s="10" t="n">
        <v>86</v>
      </c>
      <c r="H3174" s="10" t="n">
        <v>12</v>
      </c>
      <c r="I3174" s="10" t="n">
        <v>1023</v>
      </c>
      <c r="J3174" s="10" t="n">
        <v>96734</v>
      </c>
      <c r="K3174" s="11" t="n">
        <v>92345</v>
      </c>
      <c r="L3174" s="12" t="n">
        <f aca="false">IF(COUNT(F3174,G3174)=2,F3174+G3174,"")</f>
        <v>2119</v>
      </c>
      <c r="M3174" s="12" t="n">
        <f aca="false">IF(COUNT(E3174,H3174)=2,E3174+H3174,"")</f>
        <v>1124</v>
      </c>
    </row>
    <row r="3175" customFormat="false" ht="15" hidden="false" customHeight="false" outlineLevel="0" collapsed="false">
      <c r="A3175" s="7" t="s">
        <v>5146</v>
      </c>
      <c r="B3175" s="7" t="s">
        <v>5214</v>
      </c>
      <c r="C3175" s="8" t="s">
        <v>5215</v>
      </c>
      <c r="D3175" s="9" t="str">
        <f aca="false">A3175&amp;"|"&amp;B3175</f>
        <v>Wisconsin|Pepin County</v>
      </c>
      <c r="E3175" s="10" t="n">
        <v>860</v>
      </c>
      <c r="F3175" s="10" t="n">
        <v>1489</v>
      </c>
      <c r="G3175" s="10" t="n">
        <v>67</v>
      </c>
      <c r="H3175" s="10" t="n">
        <v>12</v>
      </c>
      <c r="I3175" s="10" t="n">
        <v>789</v>
      </c>
      <c r="J3175" s="10" t="n">
        <v>74536</v>
      </c>
      <c r="K3175" s="11" t="n">
        <v>7372</v>
      </c>
      <c r="L3175" s="12" t="n">
        <f aca="false">IF(COUNT(F3175,G3175)=2,F3175+G3175,"")</f>
        <v>1556</v>
      </c>
      <c r="M3175" s="12" t="n">
        <f aca="false">IF(COUNT(E3175,H3175)=2,E3175+H3175,"")</f>
        <v>872</v>
      </c>
    </row>
    <row r="3176" customFormat="false" ht="15" hidden="false" customHeight="false" outlineLevel="0" collapsed="false">
      <c r="A3176" s="7" t="s">
        <v>5146</v>
      </c>
      <c r="B3176" s="7" t="s">
        <v>982</v>
      </c>
      <c r="C3176" s="8" t="s">
        <v>5216</v>
      </c>
      <c r="D3176" s="9" t="str">
        <f aca="false">A3176&amp;"|"&amp;B3176</f>
        <v>Wisconsin|Pierce County</v>
      </c>
      <c r="E3176" s="10" t="n">
        <v>1025</v>
      </c>
      <c r="F3176" s="10" t="n">
        <v>1941</v>
      </c>
      <c r="G3176" s="10" t="n">
        <v>79</v>
      </c>
      <c r="H3176" s="10" t="n">
        <v>12</v>
      </c>
      <c r="I3176" s="10" t="n">
        <v>910</v>
      </c>
      <c r="J3176" s="10" t="n">
        <v>88802</v>
      </c>
      <c r="K3176" s="11" t="n">
        <v>42351</v>
      </c>
      <c r="L3176" s="12" t="n">
        <f aca="false">IF(COUNT(F3176,G3176)=2,F3176+G3176,"")</f>
        <v>2020</v>
      </c>
      <c r="M3176" s="12" t="n">
        <f aca="false">IF(COUNT(E3176,H3176)=2,E3176+H3176,"")</f>
        <v>1037</v>
      </c>
    </row>
    <row r="3177" customFormat="false" ht="15" hidden="false" customHeight="false" outlineLevel="0" collapsed="false">
      <c r="A3177" s="7" t="s">
        <v>5146</v>
      </c>
      <c r="B3177" s="7" t="s">
        <v>378</v>
      </c>
      <c r="C3177" s="8" t="s">
        <v>5217</v>
      </c>
      <c r="D3177" s="9" t="str">
        <f aca="false">A3177&amp;"|"&amp;B3177</f>
        <v>Wisconsin|Polk County</v>
      </c>
      <c r="E3177" s="10" t="n">
        <v>958</v>
      </c>
      <c r="F3177" s="10" t="n">
        <v>1557</v>
      </c>
      <c r="G3177" s="10" t="n">
        <v>74</v>
      </c>
      <c r="H3177" s="10" t="n">
        <v>12</v>
      </c>
      <c r="I3177" s="10" t="n">
        <v>789</v>
      </c>
      <c r="J3177" s="10" t="n">
        <v>76208</v>
      </c>
      <c r="K3177" s="11" t="n">
        <v>45327</v>
      </c>
      <c r="L3177" s="12" t="n">
        <f aca="false">IF(COUNT(F3177,G3177)=2,F3177+G3177,"")</f>
        <v>1631</v>
      </c>
      <c r="M3177" s="12" t="n">
        <f aca="false">IF(COUNT(E3177,H3177)=2,E3177+H3177,"")</f>
        <v>970</v>
      </c>
    </row>
    <row r="3178" customFormat="false" ht="15" hidden="false" customHeight="false" outlineLevel="0" collapsed="false">
      <c r="A3178" s="7" t="s">
        <v>5146</v>
      </c>
      <c r="B3178" s="7" t="s">
        <v>3534</v>
      </c>
      <c r="C3178" s="8" t="s">
        <v>5218</v>
      </c>
      <c r="D3178" s="9" t="str">
        <f aca="false">A3178&amp;"|"&amp;B3178</f>
        <v>Wisconsin|Portage County</v>
      </c>
      <c r="E3178" s="10" t="n">
        <v>903</v>
      </c>
      <c r="F3178" s="10" t="n">
        <v>1495</v>
      </c>
      <c r="G3178" s="10" t="n">
        <v>70</v>
      </c>
      <c r="H3178" s="10" t="n">
        <v>12</v>
      </c>
      <c r="I3178" s="10" t="n">
        <v>1023</v>
      </c>
      <c r="J3178" s="10" t="n">
        <v>73284</v>
      </c>
      <c r="K3178" s="11" t="n">
        <v>70375</v>
      </c>
      <c r="L3178" s="12" t="n">
        <f aca="false">IF(COUNT(F3178,G3178)=2,F3178+G3178,"")</f>
        <v>1565</v>
      </c>
      <c r="M3178" s="12" t="n">
        <f aca="false">IF(COUNT(E3178,H3178)=2,E3178+H3178,"")</f>
        <v>915</v>
      </c>
    </row>
    <row r="3179" customFormat="false" ht="15" hidden="false" customHeight="false" outlineLevel="0" collapsed="false">
      <c r="A3179" s="7" t="s">
        <v>5146</v>
      </c>
      <c r="B3179" s="7" t="s">
        <v>5219</v>
      </c>
      <c r="C3179" s="8" t="s">
        <v>5220</v>
      </c>
      <c r="D3179" s="9" t="str">
        <f aca="false">A3179&amp;"|"&amp;B3179</f>
        <v>Wisconsin|Price County</v>
      </c>
      <c r="E3179" s="10" t="n">
        <v>801</v>
      </c>
      <c r="F3179" s="10" t="n">
        <v>1210</v>
      </c>
      <c r="G3179" s="10" t="n">
        <v>62</v>
      </c>
      <c r="H3179" s="10" t="n">
        <v>12</v>
      </c>
      <c r="I3179" s="10" t="n">
        <v>789</v>
      </c>
      <c r="J3179" s="10" t="n">
        <v>58720</v>
      </c>
      <c r="K3179" s="11" t="n">
        <v>14077</v>
      </c>
      <c r="L3179" s="12" t="n">
        <f aca="false">IF(COUNT(F3179,G3179)=2,F3179+G3179,"")</f>
        <v>1272</v>
      </c>
      <c r="M3179" s="12" t="n">
        <f aca="false">IF(COUNT(E3179,H3179)=2,E3179+H3179,"")</f>
        <v>813</v>
      </c>
    </row>
    <row r="3180" customFormat="false" ht="15" hidden="false" customHeight="false" outlineLevel="0" collapsed="false">
      <c r="A3180" s="7" t="s">
        <v>5146</v>
      </c>
      <c r="B3180" s="7" t="s">
        <v>5221</v>
      </c>
      <c r="C3180" s="8" t="s">
        <v>5222</v>
      </c>
      <c r="D3180" s="9" t="str">
        <f aca="false">A3180&amp;"|"&amp;B3180</f>
        <v>Wisconsin|Racine County</v>
      </c>
      <c r="E3180" s="10" t="n">
        <v>1017</v>
      </c>
      <c r="F3180" s="10" t="n">
        <v>1645</v>
      </c>
      <c r="G3180" s="10" t="n">
        <v>79</v>
      </c>
      <c r="H3180" s="10" t="n">
        <v>12</v>
      </c>
      <c r="I3180" s="10" t="n">
        <v>1270</v>
      </c>
      <c r="J3180" s="10" t="n">
        <v>75331</v>
      </c>
      <c r="K3180" s="11" t="n">
        <v>196888</v>
      </c>
      <c r="L3180" s="12" t="n">
        <f aca="false">IF(COUNT(F3180,G3180)=2,F3180+G3180,"")</f>
        <v>1724</v>
      </c>
      <c r="M3180" s="12" t="n">
        <f aca="false">IF(COUNT(E3180,H3180)=2,E3180+H3180,"")</f>
        <v>1029</v>
      </c>
    </row>
    <row r="3181" customFormat="false" ht="15" hidden="false" customHeight="false" outlineLevel="0" collapsed="false">
      <c r="A3181" s="7" t="s">
        <v>5146</v>
      </c>
      <c r="B3181" s="7" t="s">
        <v>1271</v>
      </c>
      <c r="C3181" s="8" t="s">
        <v>5223</v>
      </c>
      <c r="D3181" s="9" t="str">
        <f aca="false">A3181&amp;"|"&amp;B3181</f>
        <v>Wisconsin|Richland County</v>
      </c>
      <c r="E3181" s="10" t="n">
        <v>786</v>
      </c>
      <c r="F3181" s="10" t="n">
        <v>1326</v>
      </c>
      <c r="G3181" s="10" t="n">
        <v>61</v>
      </c>
      <c r="H3181" s="10" t="n">
        <v>12</v>
      </c>
      <c r="I3181" s="10" t="n">
        <v>910</v>
      </c>
      <c r="J3181" s="10" t="n">
        <v>62649</v>
      </c>
      <c r="K3181" s="11" t="n">
        <v>17229</v>
      </c>
      <c r="L3181" s="12" t="n">
        <f aca="false">IF(COUNT(F3181,G3181)=2,F3181+G3181,"")</f>
        <v>1387</v>
      </c>
      <c r="M3181" s="12" t="n">
        <f aca="false">IF(COUNT(E3181,H3181)=2,E3181+H3181,"")</f>
        <v>798</v>
      </c>
    </row>
    <row r="3182" customFormat="false" ht="15" hidden="false" customHeight="false" outlineLevel="0" collapsed="false">
      <c r="A3182" s="7" t="s">
        <v>5146</v>
      </c>
      <c r="B3182" s="7" t="s">
        <v>2418</v>
      </c>
      <c r="C3182" s="8" t="s">
        <v>5224</v>
      </c>
      <c r="D3182" s="9" t="str">
        <f aca="false">A3182&amp;"|"&amp;B3182</f>
        <v>Wisconsin|Rock County</v>
      </c>
      <c r="E3182" s="10" t="n">
        <v>1019</v>
      </c>
      <c r="F3182" s="10" t="n">
        <v>1495</v>
      </c>
      <c r="G3182" s="10" t="n">
        <v>79</v>
      </c>
      <c r="H3182" s="10" t="n">
        <v>12</v>
      </c>
      <c r="I3182" s="10" t="n">
        <v>1270</v>
      </c>
      <c r="J3182" s="10" t="n">
        <v>74390</v>
      </c>
      <c r="K3182" s="11" t="n">
        <v>163944</v>
      </c>
      <c r="L3182" s="12" t="n">
        <f aca="false">IF(COUNT(F3182,G3182)=2,F3182+G3182,"")</f>
        <v>1574</v>
      </c>
      <c r="M3182" s="12" t="n">
        <f aca="false">IF(COUNT(E3182,H3182)=2,E3182+H3182,"")</f>
        <v>1031</v>
      </c>
    </row>
    <row r="3183" customFormat="false" ht="15" hidden="false" customHeight="false" outlineLevel="0" collapsed="false">
      <c r="A3183" s="7" t="s">
        <v>5146</v>
      </c>
      <c r="B3183" s="7" t="s">
        <v>4631</v>
      </c>
      <c r="C3183" s="8" t="s">
        <v>5225</v>
      </c>
      <c r="D3183" s="9" t="str">
        <f aca="false">A3183&amp;"|"&amp;B3183</f>
        <v>Wisconsin|Rusk County</v>
      </c>
      <c r="E3183" s="10" t="n">
        <v>816</v>
      </c>
      <c r="F3183" s="10" t="n">
        <v>1226</v>
      </c>
      <c r="G3183" s="10" t="n">
        <v>63</v>
      </c>
      <c r="H3183" s="10" t="n">
        <v>12</v>
      </c>
      <c r="I3183" s="10" t="n">
        <v>789</v>
      </c>
      <c r="J3183" s="10" t="n">
        <v>58322</v>
      </c>
      <c r="K3183" s="11" t="n">
        <v>14146</v>
      </c>
      <c r="L3183" s="12" t="n">
        <f aca="false">IF(COUNT(F3183,G3183)=2,F3183+G3183,"")</f>
        <v>1289</v>
      </c>
      <c r="M3183" s="12" t="n">
        <f aca="false">IF(COUNT(E3183,H3183)=2,E3183+H3183,"")</f>
        <v>828</v>
      </c>
    </row>
    <row r="3184" customFormat="false" ht="15" hidden="false" customHeight="false" outlineLevel="0" collapsed="false">
      <c r="A3184" s="7" t="s">
        <v>5146</v>
      </c>
      <c r="B3184" s="7" t="s">
        <v>5226</v>
      </c>
      <c r="C3184" s="8" t="s">
        <v>5227</v>
      </c>
      <c r="D3184" s="9" t="str">
        <f aca="false">A3184&amp;"|"&amp;B3184</f>
        <v>Wisconsin|Sauk County</v>
      </c>
      <c r="E3184" s="10" t="n">
        <v>970</v>
      </c>
      <c r="F3184" s="10" t="n">
        <v>1608</v>
      </c>
      <c r="G3184" s="10" t="n">
        <v>75</v>
      </c>
      <c r="H3184" s="10" t="n">
        <v>12</v>
      </c>
      <c r="I3184" s="10" t="n">
        <v>1023</v>
      </c>
      <c r="J3184" s="10" t="n">
        <v>77648</v>
      </c>
      <c r="K3184" s="11" t="n">
        <v>65759</v>
      </c>
      <c r="L3184" s="12" t="n">
        <f aca="false">IF(COUNT(F3184,G3184)=2,F3184+G3184,"")</f>
        <v>1683</v>
      </c>
      <c r="M3184" s="12" t="n">
        <f aca="false">IF(COUNT(E3184,H3184)=2,E3184+H3184,"")</f>
        <v>982</v>
      </c>
    </row>
    <row r="3185" customFormat="false" ht="15" hidden="false" customHeight="false" outlineLevel="0" collapsed="false">
      <c r="A3185" s="7" t="s">
        <v>5146</v>
      </c>
      <c r="B3185" s="7" t="s">
        <v>5228</v>
      </c>
      <c r="C3185" s="8" t="s">
        <v>5229</v>
      </c>
      <c r="D3185" s="9" t="str">
        <f aca="false">A3185&amp;"|"&amp;B3185</f>
        <v>Wisconsin|Sawyer County</v>
      </c>
      <c r="E3185" s="10" t="n">
        <v>683</v>
      </c>
      <c r="F3185" s="10" t="n">
        <v>1320</v>
      </c>
      <c r="G3185" s="10" t="n">
        <v>56</v>
      </c>
      <c r="H3185" s="10" t="n">
        <v>12</v>
      </c>
      <c r="I3185" s="10" t="n">
        <v>789</v>
      </c>
      <c r="J3185" s="10" t="n">
        <v>59055</v>
      </c>
      <c r="K3185" s="11" t="n">
        <v>18243</v>
      </c>
      <c r="L3185" s="12" t="n">
        <f aca="false">IF(COUNT(F3185,G3185)=2,F3185+G3185,"")</f>
        <v>1376</v>
      </c>
      <c r="M3185" s="12" t="n">
        <f aca="false">IF(COUNT(E3185,H3185)=2,E3185+H3185,"")</f>
        <v>695</v>
      </c>
    </row>
    <row r="3186" customFormat="false" ht="15" hidden="false" customHeight="false" outlineLevel="0" collapsed="false">
      <c r="A3186" s="7" t="s">
        <v>5146</v>
      </c>
      <c r="B3186" s="7" t="s">
        <v>5230</v>
      </c>
      <c r="C3186" s="8" t="s">
        <v>5231</v>
      </c>
      <c r="D3186" s="9" t="str">
        <f aca="false">A3186&amp;"|"&amp;B3186</f>
        <v>Wisconsin|Shawano County</v>
      </c>
      <c r="E3186" s="10" t="n">
        <v>777</v>
      </c>
      <c r="F3186" s="10" t="n">
        <v>1304</v>
      </c>
      <c r="G3186" s="10" t="n">
        <v>60</v>
      </c>
      <c r="H3186" s="10" t="n">
        <v>12</v>
      </c>
      <c r="I3186" s="10" t="n">
        <v>789</v>
      </c>
      <c r="J3186" s="10" t="n">
        <v>67032</v>
      </c>
      <c r="K3186" s="11" t="n">
        <v>40927</v>
      </c>
      <c r="L3186" s="12" t="n">
        <f aca="false">IF(COUNT(F3186,G3186)=2,F3186+G3186,"")</f>
        <v>1364</v>
      </c>
      <c r="M3186" s="12" t="n">
        <f aca="false">IF(COUNT(E3186,H3186)=2,E3186+H3186,"")</f>
        <v>789</v>
      </c>
    </row>
    <row r="3187" customFormat="false" ht="15" hidden="false" customHeight="false" outlineLevel="0" collapsed="false">
      <c r="A3187" s="7" t="s">
        <v>5146</v>
      </c>
      <c r="B3187" s="7" t="s">
        <v>5232</v>
      </c>
      <c r="C3187" s="8" t="s">
        <v>5233</v>
      </c>
      <c r="D3187" s="9" t="str">
        <f aca="false">A3187&amp;"|"&amp;B3187</f>
        <v>Wisconsin|Sheboygan County</v>
      </c>
      <c r="E3187" s="10" t="n">
        <v>889</v>
      </c>
      <c r="F3187" s="10" t="n">
        <v>1416</v>
      </c>
      <c r="G3187" s="10" t="n">
        <v>69</v>
      </c>
      <c r="H3187" s="10" t="n">
        <v>12</v>
      </c>
      <c r="I3187" s="10" t="n">
        <v>1023</v>
      </c>
      <c r="J3187" s="10" t="n">
        <v>71898</v>
      </c>
      <c r="K3187" s="11" t="n">
        <v>117783</v>
      </c>
      <c r="L3187" s="12" t="n">
        <f aca="false">IF(COUNT(F3187,G3187)=2,F3187+G3187,"")</f>
        <v>1485</v>
      </c>
      <c r="M3187" s="12" t="n">
        <f aca="false">IF(COUNT(E3187,H3187)=2,E3187+H3187,"")</f>
        <v>901</v>
      </c>
    </row>
    <row r="3188" customFormat="false" ht="15" hidden="false" customHeight="false" outlineLevel="0" collapsed="false">
      <c r="A3188" s="7" t="s">
        <v>5146</v>
      </c>
      <c r="B3188" s="7" t="s">
        <v>5234</v>
      </c>
      <c r="C3188" s="8" t="s">
        <v>5235</v>
      </c>
      <c r="D3188" s="9" t="str">
        <f aca="false">A3188&amp;"|"&amp;B3188</f>
        <v>Wisconsin|St. Croix County</v>
      </c>
      <c r="E3188" s="10" t="n">
        <v>1238</v>
      </c>
      <c r="F3188" s="10" t="n">
        <v>1946</v>
      </c>
      <c r="G3188" s="10" t="n">
        <v>96</v>
      </c>
      <c r="H3188" s="10" t="n">
        <v>12</v>
      </c>
      <c r="I3188" s="10" t="n">
        <v>910</v>
      </c>
      <c r="J3188" s="10" t="n">
        <v>102482</v>
      </c>
      <c r="K3188" s="11" t="n">
        <v>94819</v>
      </c>
      <c r="L3188" s="12" t="n">
        <f aca="false">IF(COUNT(F3188,G3188)=2,F3188+G3188,"")</f>
        <v>2042</v>
      </c>
      <c r="M3188" s="12" t="n">
        <f aca="false">IF(COUNT(E3188,H3188)=2,E3188+H3188,"")</f>
        <v>1250</v>
      </c>
    </row>
    <row r="3189" customFormat="false" ht="15" hidden="false" customHeight="false" outlineLevel="0" collapsed="false">
      <c r="A3189" s="7" t="s">
        <v>5146</v>
      </c>
      <c r="B3189" s="7" t="s">
        <v>784</v>
      </c>
      <c r="C3189" s="8" t="s">
        <v>5236</v>
      </c>
      <c r="D3189" s="9" t="str">
        <f aca="false">A3189&amp;"|"&amp;B3189</f>
        <v>Wisconsin|Taylor County</v>
      </c>
      <c r="E3189" s="10" t="n">
        <v>786</v>
      </c>
      <c r="F3189" s="10" t="n">
        <v>1422</v>
      </c>
      <c r="G3189" s="10" t="n">
        <v>61</v>
      </c>
      <c r="H3189" s="10" t="n">
        <v>12</v>
      </c>
      <c r="I3189" s="10" t="n">
        <v>789</v>
      </c>
      <c r="J3189" s="10" t="n">
        <v>63142</v>
      </c>
      <c r="K3189" s="11" t="n">
        <v>19972</v>
      </c>
      <c r="L3189" s="12" t="n">
        <f aca="false">IF(COUNT(F3189,G3189)=2,F3189+G3189,"")</f>
        <v>1483</v>
      </c>
      <c r="M3189" s="12" t="n">
        <f aca="false">IF(COUNT(E3189,H3189)=2,E3189+H3189,"")</f>
        <v>798</v>
      </c>
    </row>
    <row r="3190" customFormat="false" ht="15" hidden="false" customHeight="false" outlineLevel="0" collapsed="false">
      <c r="A3190" s="7" t="s">
        <v>5146</v>
      </c>
      <c r="B3190" s="7" t="s">
        <v>5237</v>
      </c>
      <c r="C3190" s="8" t="s">
        <v>5238</v>
      </c>
      <c r="D3190" s="9" t="str">
        <f aca="false">A3190&amp;"|"&amp;B3190</f>
        <v>Wisconsin|Trempealeau County</v>
      </c>
      <c r="E3190" s="10" t="n">
        <v>887</v>
      </c>
      <c r="F3190" s="10" t="n">
        <v>1527</v>
      </c>
      <c r="G3190" s="10" t="n">
        <v>69</v>
      </c>
      <c r="H3190" s="10" t="n">
        <v>12</v>
      </c>
      <c r="I3190" s="10" t="n">
        <v>789</v>
      </c>
      <c r="J3190" s="10" t="n">
        <v>71295</v>
      </c>
      <c r="K3190" s="11" t="n">
        <v>30786</v>
      </c>
      <c r="L3190" s="12" t="n">
        <f aca="false">IF(COUNT(F3190,G3190)=2,F3190+G3190,"")</f>
        <v>1596</v>
      </c>
      <c r="M3190" s="12" t="n">
        <f aca="false">IF(COUNT(E3190,H3190)=2,E3190+H3190,"")</f>
        <v>899</v>
      </c>
    </row>
    <row r="3191" customFormat="false" ht="15" hidden="false" customHeight="false" outlineLevel="0" collapsed="false">
      <c r="A3191" s="7" t="s">
        <v>5146</v>
      </c>
      <c r="B3191" s="7" t="s">
        <v>2723</v>
      </c>
      <c r="C3191" s="8" t="s">
        <v>5239</v>
      </c>
      <c r="D3191" s="9" t="str">
        <f aca="false">A3191&amp;"|"&amp;B3191</f>
        <v>Wisconsin|Vernon County</v>
      </c>
      <c r="E3191" s="10" t="n">
        <v>826</v>
      </c>
      <c r="F3191" s="10" t="n">
        <v>1467</v>
      </c>
      <c r="G3191" s="10" t="n">
        <v>64</v>
      </c>
      <c r="H3191" s="10" t="n">
        <v>12</v>
      </c>
      <c r="I3191" s="10" t="n">
        <v>789</v>
      </c>
      <c r="J3191" s="10" t="n">
        <v>69556</v>
      </c>
      <c r="K3191" s="11" t="n">
        <v>30915</v>
      </c>
      <c r="L3191" s="12" t="n">
        <f aca="false">IF(COUNT(F3191,G3191)=2,F3191+G3191,"")</f>
        <v>1531</v>
      </c>
      <c r="M3191" s="12" t="n">
        <f aca="false">IF(COUNT(E3191,H3191)=2,E3191+H3191,"")</f>
        <v>838</v>
      </c>
    </row>
    <row r="3192" customFormat="false" ht="15" hidden="false" customHeight="false" outlineLevel="0" collapsed="false">
      <c r="A3192" s="7" t="s">
        <v>5146</v>
      </c>
      <c r="B3192" s="7" t="s">
        <v>5240</v>
      </c>
      <c r="C3192" s="8" t="s">
        <v>5241</v>
      </c>
      <c r="D3192" s="9" t="str">
        <f aca="false">A3192&amp;"|"&amp;B3192</f>
        <v>Wisconsin|Vilas County</v>
      </c>
      <c r="E3192" s="10" t="n">
        <v>810</v>
      </c>
      <c r="F3192" s="10" t="n">
        <v>1429</v>
      </c>
      <c r="G3192" s="10" t="n">
        <v>63</v>
      </c>
      <c r="H3192" s="10" t="n">
        <v>12</v>
      </c>
      <c r="I3192" s="10" t="n">
        <v>789</v>
      </c>
      <c r="J3192" s="10" t="n">
        <v>67132</v>
      </c>
      <c r="K3192" s="11" t="n">
        <v>23410</v>
      </c>
      <c r="L3192" s="12" t="n">
        <f aca="false">IF(COUNT(F3192,G3192)=2,F3192+G3192,"")</f>
        <v>1492</v>
      </c>
      <c r="M3192" s="12" t="n">
        <f aca="false">IF(COUNT(E3192,H3192)=2,E3192+H3192,"")</f>
        <v>822</v>
      </c>
    </row>
    <row r="3193" customFormat="false" ht="15" hidden="false" customHeight="false" outlineLevel="0" collapsed="false">
      <c r="A3193" s="7" t="s">
        <v>5146</v>
      </c>
      <c r="B3193" s="7" t="s">
        <v>4179</v>
      </c>
      <c r="C3193" s="8" t="s">
        <v>5242</v>
      </c>
      <c r="D3193" s="9" t="str">
        <f aca="false">A3193&amp;"|"&amp;B3193</f>
        <v>Wisconsin|Walworth County</v>
      </c>
      <c r="E3193" s="10" t="n">
        <v>1090</v>
      </c>
      <c r="F3193" s="10" t="n">
        <v>1708</v>
      </c>
      <c r="G3193" s="10" t="n">
        <v>84</v>
      </c>
      <c r="H3193" s="10" t="n">
        <v>12</v>
      </c>
      <c r="I3193" s="10" t="n">
        <v>1023</v>
      </c>
      <c r="J3193" s="10" t="n">
        <v>77359</v>
      </c>
      <c r="K3193" s="11" t="n">
        <v>105447</v>
      </c>
      <c r="L3193" s="12" t="n">
        <f aca="false">IF(COUNT(F3193,G3193)=2,F3193+G3193,"")</f>
        <v>1792</v>
      </c>
      <c r="M3193" s="12" t="n">
        <f aca="false">IF(COUNT(E3193,H3193)=2,E3193+H3193,"")</f>
        <v>1102</v>
      </c>
    </row>
    <row r="3194" customFormat="false" ht="15" hidden="false" customHeight="false" outlineLevel="0" collapsed="false">
      <c r="A3194" s="7" t="s">
        <v>5146</v>
      </c>
      <c r="B3194" s="7" t="s">
        <v>5243</v>
      </c>
      <c r="C3194" s="8" t="s">
        <v>5244</v>
      </c>
      <c r="D3194" s="9" t="str">
        <f aca="false">A3194&amp;"|"&amp;B3194</f>
        <v>Wisconsin|Washburn County</v>
      </c>
      <c r="E3194" s="10" t="n">
        <v>815</v>
      </c>
      <c r="F3194" s="10" t="n">
        <v>1299</v>
      </c>
      <c r="G3194" s="10" t="n">
        <v>63</v>
      </c>
      <c r="H3194" s="10" t="n">
        <v>12</v>
      </c>
      <c r="I3194" s="10" t="n">
        <v>789</v>
      </c>
      <c r="J3194" s="10" t="n">
        <v>61270</v>
      </c>
      <c r="K3194" s="11" t="n">
        <v>16749</v>
      </c>
      <c r="L3194" s="12" t="n">
        <f aca="false">IF(COUNT(F3194,G3194)=2,F3194+G3194,"")</f>
        <v>1362</v>
      </c>
      <c r="M3194" s="12" t="n">
        <f aca="false">IF(COUNT(E3194,H3194)=2,E3194+H3194,"")</f>
        <v>827</v>
      </c>
    </row>
    <row r="3195" customFormat="false" ht="15" hidden="false" customHeight="false" outlineLevel="0" collapsed="false">
      <c r="A3195" s="7" t="s">
        <v>5146</v>
      </c>
      <c r="B3195" s="7" t="s">
        <v>183</v>
      </c>
      <c r="C3195" s="8" t="s">
        <v>5245</v>
      </c>
      <c r="D3195" s="9" t="str">
        <f aca="false">A3195&amp;"|"&amp;B3195</f>
        <v>Wisconsin|Washington County</v>
      </c>
      <c r="E3195" s="10" t="n">
        <v>1126</v>
      </c>
      <c r="F3195" s="10" t="n">
        <v>1889</v>
      </c>
      <c r="G3195" s="10" t="n">
        <v>87</v>
      </c>
      <c r="H3195" s="10" t="n">
        <v>12</v>
      </c>
      <c r="I3195" s="10" t="n">
        <v>1023</v>
      </c>
      <c r="J3195" s="10" t="n">
        <v>95851</v>
      </c>
      <c r="K3195" s="11" t="n">
        <v>137320</v>
      </c>
      <c r="L3195" s="12" t="n">
        <f aca="false">IF(COUNT(F3195,G3195)=2,F3195+G3195,"")</f>
        <v>1976</v>
      </c>
      <c r="M3195" s="12" t="n">
        <f aca="false">IF(COUNT(E3195,H3195)=2,E3195+H3195,"")</f>
        <v>1138</v>
      </c>
    </row>
    <row r="3196" customFormat="false" ht="15" hidden="false" customHeight="false" outlineLevel="0" collapsed="false">
      <c r="A3196" s="7" t="s">
        <v>5146</v>
      </c>
      <c r="B3196" s="7" t="s">
        <v>5246</v>
      </c>
      <c r="C3196" s="8" t="s">
        <v>5247</v>
      </c>
      <c r="D3196" s="9" t="str">
        <f aca="false">A3196&amp;"|"&amp;B3196</f>
        <v>Wisconsin|Waukesha County</v>
      </c>
      <c r="E3196" s="10" t="n">
        <v>1300</v>
      </c>
      <c r="F3196" s="10" t="n">
        <v>2080</v>
      </c>
      <c r="G3196" s="10" t="n">
        <v>101</v>
      </c>
      <c r="H3196" s="10" t="n">
        <v>12</v>
      </c>
      <c r="I3196" s="10" t="n">
        <v>1270</v>
      </c>
      <c r="J3196" s="10" t="n">
        <v>104100</v>
      </c>
      <c r="K3196" s="11" t="n">
        <v>409040</v>
      </c>
      <c r="L3196" s="12" t="n">
        <f aca="false">IF(COUNT(F3196,G3196)=2,F3196+G3196,"")</f>
        <v>2181</v>
      </c>
      <c r="M3196" s="12" t="n">
        <f aca="false">IF(COUNT(E3196,H3196)=2,E3196+H3196,"")</f>
        <v>1312</v>
      </c>
    </row>
    <row r="3197" customFormat="false" ht="15" hidden="false" customHeight="false" outlineLevel="0" collapsed="false">
      <c r="A3197" s="7" t="s">
        <v>5146</v>
      </c>
      <c r="B3197" s="7" t="s">
        <v>5248</v>
      </c>
      <c r="C3197" s="8" t="s">
        <v>5249</v>
      </c>
      <c r="D3197" s="9" t="str">
        <f aca="false">A3197&amp;"|"&amp;B3197</f>
        <v>Wisconsin|Waupaca County</v>
      </c>
      <c r="E3197" s="10" t="n">
        <v>834</v>
      </c>
      <c r="F3197" s="10" t="n">
        <v>1429</v>
      </c>
      <c r="G3197" s="10" t="n">
        <v>65</v>
      </c>
      <c r="H3197" s="10" t="n">
        <v>12</v>
      </c>
      <c r="I3197" s="10" t="n">
        <v>910</v>
      </c>
      <c r="J3197" s="10" t="n">
        <v>71189</v>
      </c>
      <c r="K3197" s="11" t="n">
        <v>51714</v>
      </c>
      <c r="L3197" s="12" t="n">
        <f aca="false">IF(COUNT(F3197,G3197)=2,F3197+G3197,"")</f>
        <v>1494</v>
      </c>
      <c r="M3197" s="12" t="n">
        <f aca="false">IF(COUNT(E3197,H3197)=2,E3197+H3197,"")</f>
        <v>846</v>
      </c>
    </row>
    <row r="3198" customFormat="false" ht="15" hidden="false" customHeight="false" outlineLevel="0" collapsed="false">
      <c r="A3198" s="7" t="s">
        <v>5146</v>
      </c>
      <c r="B3198" s="7" t="s">
        <v>5250</v>
      </c>
      <c r="C3198" s="8" t="s">
        <v>5251</v>
      </c>
      <c r="D3198" s="9" t="str">
        <f aca="false">A3198&amp;"|"&amp;B3198</f>
        <v>Wisconsin|Waushara County</v>
      </c>
      <c r="E3198" s="10" t="n">
        <v>789</v>
      </c>
      <c r="F3198" s="10" t="n">
        <v>1349</v>
      </c>
      <c r="G3198" s="10" t="n">
        <v>61</v>
      </c>
      <c r="H3198" s="10" t="n">
        <v>12</v>
      </c>
      <c r="I3198" s="10" t="n">
        <v>789</v>
      </c>
      <c r="J3198" s="10" t="n">
        <v>64968</v>
      </c>
      <c r="K3198" s="11" t="n">
        <v>24752</v>
      </c>
      <c r="L3198" s="12" t="n">
        <f aca="false">IF(COUNT(F3198,G3198)=2,F3198+G3198,"")</f>
        <v>1410</v>
      </c>
      <c r="M3198" s="12" t="n">
        <f aca="false">IF(COUNT(E3198,H3198)=2,E3198+H3198,"")</f>
        <v>801</v>
      </c>
    </row>
    <row r="3199" customFormat="false" ht="15" hidden="false" customHeight="false" outlineLevel="0" collapsed="false">
      <c r="A3199" s="7" t="s">
        <v>5146</v>
      </c>
      <c r="B3199" s="7" t="s">
        <v>1304</v>
      </c>
      <c r="C3199" s="8" t="s">
        <v>5252</v>
      </c>
      <c r="D3199" s="9" t="str">
        <f aca="false">A3199&amp;"|"&amp;B3199</f>
        <v>Wisconsin|Winnebago County</v>
      </c>
      <c r="E3199" s="10" t="n">
        <v>924</v>
      </c>
      <c r="F3199" s="10" t="n">
        <v>1458</v>
      </c>
      <c r="G3199" s="10" t="n">
        <v>72</v>
      </c>
      <c r="H3199" s="10" t="n">
        <v>12</v>
      </c>
      <c r="I3199" s="10" t="n">
        <v>1270</v>
      </c>
      <c r="J3199" s="10" t="n">
        <v>72873</v>
      </c>
      <c r="K3199" s="11" t="n">
        <v>171357</v>
      </c>
      <c r="L3199" s="12" t="n">
        <f aca="false">IF(COUNT(F3199,G3199)=2,F3199+G3199,"")</f>
        <v>1530</v>
      </c>
      <c r="M3199" s="12" t="n">
        <f aca="false">IF(COUNT(E3199,H3199)=2,E3199+H3199,"")</f>
        <v>936</v>
      </c>
    </row>
    <row r="3200" customFormat="false" ht="15" hidden="false" customHeight="false" outlineLevel="0" collapsed="false">
      <c r="A3200" s="7" t="s">
        <v>5146</v>
      </c>
      <c r="B3200" s="7" t="s">
        <v>3563</v>
      </c>
      <c r="C3200" s="8" t="s">
        <v>5253</v>
      </c>
      <c r="D3200" s="9" t="str">
        <f aca="false">A3200&amp;"|"&amp;B3200</f>
        <v>Wisconsin|Wood County</v>
      </c>
      <c r="E3200" s="10" t="n">
        <v>831</v>
      </c>
      <c r="F3200" s="10" t="n">
        <v>1261</v>
      </c>
      <c r="G3200" s="10" t="n">
        <v>64</v>
      </c>
      <c r="H3200" s="10" t="n">
        <v>12</v>
      </c>
      <c r="I3200" s="10" t="n">
        <v>1023</v>
      </c>
      <c r="J3200" s="10" t="n">
        <v>66417</v>
      </c>
      <c r="K3200" s="11" t="n">
        <v>74039</v>
      </c>
      <c r="L3200" s="12" t="n">
        <f aca="false">IF(COUNT(F3200,G3200)=2,F3200+G3200,"")</f>
        <v>1325</v>
      </c>
      <c r="M3200" s="12" t="n">
        <f aca="false">IF(COUNT(E3200,H3200)=2,E3200+H3200,"")</f>
        <v>843</v>
      </c>
    </row>
    <row r="3201" customFormat="false" ht="15" hidden="false" customHeight="false" outlineLevel="0" collapsed="false">
      <c r="A3201" s="7" t="s">
        <v>5254</v>
      </c>
      <c r="B3201" s="7" t="s">
        <v>3097</v>
      </c>
      <c r="C3201" s="8" t="s">
        <v>5255</v>
      </c>
      <c r="D3201" s="9" t="str">
        <f aca="false">A3201&amp;"|"&amp;B3201</f>
        <v>Wyoming|Albany County</v>
      </c>
      <c r="E3201" s="10" t="n">
        <v>936</v>
      </c>
      <c r="F3201" s="10" t="n">
        <v>1776</v>
      </c>
      <c r="G3201" s="10" t="n">
        <v>127</v>
      </c>
      <c r="H3201" s="10" t="n">
        <v>12</v>
      </c>
      <c r="I3201" s="10" t="n">
        <v>1003</v>
      </c>
      <c r="J3201" s="10" t="n">
        <v>59881</v>
      </c>
      <c r="K3201" s="11" t="n">
        <v>37713</v>
      </c>
      <c r="L3201" s="12" t="n">
        <f aca="false">IF(COUNT(F3201,G3201)=2,F3201+G3201,"")</f>
        <v>1903</v>
      </c>
      <c r="M3201" s="12" t="n">
        <f aca="false">IF(COUNT(E3201,H3201)=2,E3201+H3201,"")</f>
        <v>948</v>
      </c>
    </row>
    <row r="3202" customFormat="false" ht="15" hidden="false" customHeight="false" outlineLevel="0" collapsed="false">
      <c r="A3202" s="7" t="s">
        <v>5254</v>
      </c>
      <c r="B3202" s="7" t="s">
        <v>2734</v>
      </c>
      <c r="C3202" s="8" t="s">
        <v>5256</v>
      </c>
      <c r="D3202" s="9" t="str">
        <f aca="false">A3202&amp;"|"&amp;B3202</f>
        <v>Wyoming|Big Horn County</v>
      </c>
      <c r="E3202" s="10" t="n">
        <v>876</v>
      </c>
      <c r="F3202" s="10" t="n">
        <v>1292</v>
      </c>
      <c r="G3202" s="10" t="n">
        <v>119</v>
      </c>
      <c r="H3202" s="10" t="n">
        <v>12</v>
      </c>
      <c r="I3202" s="10" t="n">
        <v>597</v>
      </c>
      <c r="J3202" s="10" t="n">
        <v>60547</v>
      </c>
      <c r="K3202" s="11" t="n">
        <v>11737</v>
      </c>
      <c r="L3202" s="12" t="n">
        <f aca="false">IF(COUNT(F3202,G3202)=2,F3202+G3202,"")</f>
        <v>1411</v>
      </c>
      <c r="M3202" s="12" t="n">
        <f aca="false">IF(COUNT(E3202,H3202)=2,E3202+H3202,"")</f>
        <v>888</v>
      </c>
    </row>
    <row r="3203" customFormat="false" ht="15" hidden="false" customHeight="false" outlineLevel="0" collapsed="false">
      <c r="A3203" s="7" t="s">
        <v>5254</v>
      </c>
      <c r="B3203" s="7" t="s">
        <v>1791</v>
      </c>
      <c r="C3203" s="8" t="s">
        <v>5257</v>
      </c>
      <c r="D3203" s="9" t="str">
        <f aca="false">A3203&amp;"|"&amp;B3203</f>
        <v>Wyoming|Campbell County</v>
      </c>
      <c r="E3203" s="10" t="n">
        <v>952</v>
      </c>
      <c r="F3203" s="10" t="n">
        <v>1792</v>
      </c>
      <c r="G3203" s="10" t="n">
        <v>129</v>
      </c>
      <c r="H3203" s="10" t="n">
        <v>12</v>
      </c>
      <c r="I3203" s="10" t="n">
        <v>575</v>
      </c>
      <c r="J3203" s="10" t="n">
        <v>95253</v>
      </c>
      <c r="K3203" s="11" t="n">
        <v>47018</v>
      </c>
      <c r="L3203" s="12" t="n">
        <f aca="false">IF(COUNT(F3203,G3203)=2,F3203+G3203,"")</f>
        <v>1921</v>
      </c>
      <c r="M3203" s="12" t="n">
        <f aca="false">IF(COUNT(E3203,H3203)=2,E3203+H3203,"")</f>
        <v>964</v>
      </c>
    </row>
    <row r="3204" customFormat="false" ht="15" hidden="false" customHeight="false" outlineLevel="0" collapsed="false">
      <c r="A3204" s="7" t="s">
        <v>5254</v>
      </c>
      <c r="B3204" s="7" t="s">
        <v>2739</v>
      </c>
      <c r="C3204" s="8" t="s">
        <v>5258</v>
      </c>
      <c r="D3204" s="9" t="str">
        <f aca="false">A3204&amp;"|"&amp;B3204</f>
        <v>Wyoming|Carbon County</v>
      </c>
      <c r="E3204" s="10" t="n">
        <v>894</v>
      </c>
      <c r="F3204" s="10" t="n">
        <v>1458</v>
      </c>
      <c r="G3204" s="10" t="n">
        <v>121</v>
      </c>
      <c r="H3204" s="10" t="n">
        <v>12</v>
      </c>
      <c r="I3204" s="10" t="n">
        <v>596</v>
      </c>
      <c r="J3204" s="10" t="n">
        <v>66721</v>
      </c>
      <c r="K3204" s="11" t="n">
        <v>14549</v>
      </c>
      <c r="L3204" s="12" t="n">
        <f aca="false">IF(COUNT(F3204,G3204)=2,F3204+G3204,"")</f>
        <v>1579</v>
      </c>
      <c r="M3204" s="12" t="n">
        <f aca="false">IF(COUNT(E3204,H3204)=2,E3204+H3204,"")</f>
        <v>906</v>
      </c>
    </row>
    <row r="3205" customFormat="false" ht="15" hidden="false" customHeight="false" outlineLevel="0" collapsed="false">
      <c r="A3205" s="7" t="s">
        <v>5254</v>
      </c>
      <c r="B3205" s="7" t="s">
        <v>5259</v>
      </c>
      <c r="C3205" s="8" t="s">
        <v>5260</v>
      </c>
      <c r="D3205" s="9" t="str">
        <f aca="false">A3205&amp;"|"&amp;B3205</f>
        <v>Wyoming|Converse County</v>
      </c>
      <c r="E3205" s="10" t="n">
        <v>930</v>
      </c>
      <c r="F3205" s="10" t="n">
        <v>1716</v>
      </c>
      <c r="G3205" s="10" t="n">
        <v>126</v>
      </c>
      <c r="H3205" s="10" t="n">
        <v>12</v>
      </c>
      <c r="I3205" s="10" t="n">
        <v>663</v>
      </c>
      <c r="J3205" s="10" t="n">
        <v>79164</v>
      </c>
      <c r="K3205" s="11" t="n">
        <v>13759</v>
      </c>
      <c r="L3205" s="12" t="n">
        <f aca="false">IF(COUNT(F3205,G3205)=2,F3205+G3205,"")</f>
        <v>1842</v>
      </c>
      <c r="M3205" s="12" t="n">
        <f aca="false">IF(COUNT(E3205,H3205)=2,E3205+H3205,"")</f>
        <v>942</v>
      </c>
    </row>
    <row r="3206" customFormat="false" ht="15" hidden="false" customHeight="false" outlineLevel="0" collapsed="false">
      <c r="A3206" s="7" t="s">
        <v>5254</v>
      </c>
      <c r="B3206" s="7" t="s">
        <v>3696</v>
      </c>
      <c r="C3206" s="8" t="s">
        <v>5261</v>
      </c>
      <c r="D3206" s="9" t="str">
        <f aca="false">A3206&amp;"|"&amp;B3206</f>
        <v>Wyoming|Crook County</v>
      </c>
      <c r="E3206" s="10" t="n">
        <v>881</v>
      </c>
      <c r="F3206" s="10" t="n">
        <v>1737</v>
      </c>
      <c r="G3206" s="10" t="n">
        <v>120</v>
      </c>
      <c r="H3206" s="10" t="n">
        <v>12</v>
      </c>
      <c r="I3206" s="10" t="n">
        <v>691</v>
      </c>
      <c r="J3206" s="10" t="n">
        <v>71209</v>
      </c>
      <c r="K3206" s="11" t="n">
        <v>7339</v>
      </c>
      <c r="L3206" s="12" t="n">
        <f aca="false">IF(COUNT(F3206,G3206)=2,F3206+G3206,"")</f>
        <v>1857</v>
      </c>
      <c r="M3206" s="12" t="n">
        <f aca="false">IF(COUNT(E3206,H3206)=2,E3206+H3206,"")</f>
        <v>893</v>
      </c>
    </row>
    <row r="3207" customFormat="false" ht="15" hidden="false" customHeight="false" outlineLevel="0" collapsed="false">
      <c r="A3207" s="7" t="s">
        <v>5254</v>
      </c>
      <c r="B3207" s="7" t="s">
        <v>574</v>
      </c>
      <c r="C3207" s="8" t="s">
        <v>5262</v>
      </c>
      <c r="D3207" s="9" t="str">
        <f aca="false">A3207&amp;"|"&amp;B3207</f>
        <v>Wyoming|Fremont County</v>
      </c>
      <c r="E3207" s="10" t="n">
        <v>858</v>
      </c>
      <c r="F3207" s="10" t="n">
        <v>1589</v>
      </c>
      <c r="G3207" s="10" t="n">
        <v>117</v>
      </c>
      <c r="H3207" s="10" t="n">
        <v>12</v>
      </c>
      <c r="I3207" s="10" t="n">
        <v>575</v>
      </c>
      <c r="J3207" s="10" t="n">
        <v>64646</v>
      </c>
      <c r="K3207" s="11" t="n">
        <v>39472</v>
      </c>
      <c r="L3207" s="12" t="n">
        <f aca="false">IF(COUNT(F3207,G3207)=2,F3207+G3207,"")</f>
        <v>1706</v>
      </c>
      <c r="M3207" s="12" t="n">
        <f aca="false">IF(COUNT(E3207,H3207)=2,E3207+H3207,"")</f>
        <v>870</v>
      </c>
    </row>
    <row r="3208" customFormat="false" ht="15" hidden="false" customHeight="false" outlineLevel="0" collapsed="false">
      <c r="A3208" s="7" t="s">
        <v>5254</v>
      </c>
      <c r="B3208" s="7" t="s">
        <v>5263</v>
      </c>
      <c r="C3208" s="8" t="s">
        <v>5264</v>
      </c>
      <c r="D3208" s="9" t="str">
        <f aca="false">A3208&amp;"|"&amp;B3208</f>
        <v>Wyoming|Goshen County</v>
      </c>
      <c r="E3208" s="10" t="n">
        <v>759</v>
      </c>
      <c r="F3208" s="10" t="n">
        <v>1349</v>
      </c>
      <c r="G3208" s="10" t="n">
        <v>103</v>
      </c>
      <c r="H3208" s="10" t="n">
        <v>12</v>
      </c>
      <c r="I3208" s="10" t="n">
        <v>478</v>
      </c>
      <c r="J3208" s="10" t="n">
        <v>64882</v>
      </c>
      <c r="K3208" s="11" t="n">
        <v>12587</v>
      </c>
      <c r="L3208" s="12" t="n">
        <f aca="false">IF(COUNT(F3208,G3208)=2,F3208+G3208,"")</f>
        <v>1452</v>
      </c>
      <c r="M3208" s="12" t="n">
        <f aca="false">IF(COUNT(E3208,H3208)=2,E3208+H3208,"")</f>
        <v>771</v>
      </c>
    </row>
    <row r="3209" customFormat="false" ht="15" hidden="false" customHeight="false" outlineLevel="0" collapsed="false">
      <c r="A3209" s="7" t="s">
        <v>5254</v>
      </c>
      <c r="B3209" s="7" t="s">
        <v>5265</v>
      </c>
      <c r="C3209" s="8" t="s">
        <v>5266</v>
      </c>
      <c r="D3209" s="9" t="str">
        <f aca="false">A3209&amp;"|"&amp;B3209</f>
        <v>Wyoming|Hot Springs County</v>
      </c>
      <c r="E3209" s="10" t="n">
        <v>976</v>
      </c>
      <c r="F3209" s="10" t="n">
        <v>1356</v>
      </c>
      <c r="G3209" s="10" t="n">
        <v>133</v>
      </c>
      <c r="H3209" s="10" t="n">
        <v>12</v>
      </c>
      <c r="I3209" s="10" t="n">
        <v>493</v>
      </c>
      <c r="J3209" s="10" t="n">
        <v>64375</v>
      </c>
      <c r="K3209" s="11" t="n">
        <v>4618</v>
      </c>
      <c r="L3209" s="12" t="n">
        <f aca="false">IF(COUNT(F3209,G3209)=2,F3209+G3209,"")</f>
        <v>1489</v>
      </c>
      <c r="M3209" s="12" t="n">
        <f aca="false">IF(COUNT(E3209,H3209)=2,E3209+H3209,"")</f>
        <v>988</v>
      </c>
    </row>
    <row r="3210" customFormat="false" ht="15" hidden="false" customHeight="false" outlineLevel="0" collapsed="false">
      <c r="A3210" s="7" t="s">
        <v>5254</v>
      </c>
      <c r="B3210" s="7" t="s">
        <v>344</v>
      </c>
      <c r="C3210" s="8" t="s">
        <v>5267</v>
      </c>
      <c r="D3210" s="9" t="str">
        <f aca="false">A3210&amp;"|"&amp;B3210</f>
        <v>Wyoming|Johnson County</v>
      </c>
      <c r="E3210" s="10" t="n">
        <v>1081</v>
      </c>
      <c r="F3210" s="10" t="n">
        <v>1448</v>
      </c>
      <c r="G3210" s="10" t="n">
        <v>147</v>
      </c>
      <c r="H3210" s="10" t="n">
        <v>12</v>
      </c>
      <c r="I3210" s="10" t="n">
        <v>533</v>
      </c>
      <c r="J3210" s="10" t="n">
        <v>63905</v>
      </c>
      <c r="K3210" s="11" t="n">
        <v>8602</v>
      </c>
      <c r="L3210" s="12" t="n">
        <f aca="false">IF(COUNT(F3210,G3210)=2,F3210+G3210,"")</f>
        <v>1595</v>
      </c>
      <c r="M3210" s="12" t="n">
        <f aca="false">IF(COUNT(E3210,H3210)=2,E3210+H3210,"")</f>
        <v>1093</v>
      </c>
    </row>
    <row r="3211" customFormat="false" ht="15" hidden="false" customHeight="false" outlineLevel="0" collapsed="false">
      <c r="A3211" s="7" t="s">
        <v>5254</v>
      </c>
      <c r="B3211" s="7" t="s">
        <v>5268</v>
      </c>
      <c r="C3211" s="8" t="s">
        <v>5269</v>
      </c>
      <c r="D3211" s="9" t="str">
        <f aca="false">A3211&amp;"|"&amp;B3211</f>
        <v>Wyoming|Laramie County</v>
      </c>
      <c r="E3211" s="10" t="n">
        <v>1080</v>
      </c>
      <c r="F3211" s="10" t="n">
        <v>1823</v>
      </c>
      <c r="G3211" s="10" t="n">
        <v>147</v>
      </c>
      <c r="H3211" s="10" t="n">
        <v>12</v>
      </c>
      <c r="I3211" s="10" t="n">
        <v>698</v>
      </c>
      <c r="J3211" s="10" t="n">
        <v>77884</v>
      </c>
      <c r="K3211" s="11" t="n">
        <v>100661</v>
      </c>
      <c r="L3211" s="12" t="n">
        <f aca="false">IF(COUNT(F3211,G3211)=2,F3211+G3211,"")</f>
        <v>1970</v>
      </c>
      <c r="M3211" s="12" t="n">
        <f aca="false">IF(COUNT(E3211,H3211)=2,E3211+H3211,"")</f>
        <v>1092</v>
      </c>
    </row>
    <row r="3212" customFormat="false" ht="15" hidden="false" customHeight="false" outlineLevel="0" collapsed="false">
      <c r="A3212" s="7" t="s">
        <v>5254</v>
      </c>
      <c r="B3212" s="7" t="s">
        <v>350</v>
      </c>
      <c r="C3212" s="8" t="s">
        <v>5270</v>
      </c>
      <c r="D3212" s="9" t="str">
        <f aca="false">A3212&amp;"|"&amp;B3212</f>
        <v>Wyoming|Lincoln County</v>
      </c>
      <c r="E3212" s="10" t="n">
        <v>868</v>
      </c>
      <c r="F3212" s="10" t="n">
        <v>1625</v>
      </c>
      <c r="G3212" s="10" t="n">
        <v>118</v>
      </c>
      <c r="H3212" s="10" t="n">
        <v>12</v>
      </c>
      <c r="I3212" s="10" t="n">
        <v>793</v>
      </c>
      <c r="J3212" s="10" t="n">
        <v>86092</v>
      </c>
      <c r="K3212" s="11" t="n">
        <v>20158</v>
      </c>
      <c r="L3212" s="12" t="n">
        <f aca="false">IF(COUNT(F3212,G3212)=2,F3212+G3212,"")</f>
        <v>1743</v>
      </c>
      <c r="M3212" s="12" t="n">
        <f aca="false">IF(COUNT(E3212,H3212)=2,E3212+H3212,"")</f>
        <v>880</v>
      </c>
    </row>
    <row r="3213" customFormat="false" ht="15" hidden="false" customHeight="false" outlineLevel="0" collapsed="false">
      <c r="A3213" s="7" t="s">
        <v>5254</v>
      </c>
      <c r="B3213" s="7" t="s">
        <v>5271</v>
      </c>
      <c r="C3213" s="8" t="s">
        <v>5272</v>
      </c>
      <c r="D3213" s="9" t="str">
        <f aca="false">A3213&amp;"|"&amp;B3213</f>
        <v>Wyoming|Natrona County</v>
      </c>
      <c r="E3213" s="10" t="n">
        <v>973</v>
      </c>
      <c r="F3213" s="10" t="n">
        <v>1610</v>
      </c>
      <c r="G3213" s="10" t="n">
        <v>132</v>
      </c>
      <c r="H3213" s="10" t="n">
        <v>12</v>
      </c>
      <c r="I3213" s="10" t="n">
        <v>768</v>
      </c>
      <c r="J3213" s="10" t="n">
        <v>71247</v>
      </c>
      <c r="K3213" s="11" t="n">
        <v>79735</v>
      </c>
      <c r="L3213" s="12" t="n">
        <f aca="false">IF(COUNT(F3213,G3213)=2,F3213+G3213,"")</f>
        <v>1742</v>
      </c>
      <c r="M3213" s="12" t="n">
        <f aca="false">IF(COUNT(E3213,H3213)=2,E3213+H3213,"")</f>
        <v>985</v>
      </c>
    </row>
    <row r="3214" customFormat="false" ht="15" hidden="false" customHeight="false" outlineLevel="0" collapsed="false">
      <c r="A3214" s="7" t="s">
        <v>5254</v>
      </c>
      <c r="B3214" s="7" t="s">
        <v>5273</v>
      </c>
      <c r="C3214" s="8" t="s">
        <v>5274</v>
      </c>
      <c r="D3214" s="9" t="str">
        <f aca="false">A3214&amp;"|"&amp;B3214</f>
        <v>Wyoming|Niobrara County</v>
      </c>
      <c r="E3214" s="10" t="n">
        <v>775</v>
      </c>
      <c r="F3214" s="10" t="n">
        <v>1462</v>
      </c>
      <c r="G3214" s="10" t="n">
        <v>105</v>
      </c>
      <c r="H3214" s="10" t="n">
        <v>12</v>
      </c>
      <c r="I3214" s="10" t="n">
        <v>460</v>
      </c>
      <c r="J3214" s="10" t="n">
        <v>48987</v>
      </c>
      <c r="K3214" s="11" t="n">
        <v>2415</v>
      </c>
      <c r="L3214" s="12" t="n">
        <f aca="false">IF(COUNT(F3214,G3214)=2,F3214+G3214,"")</f>
        <v>1567</v>
      </c>
      <c r="M3214" s="12" t="n">
        <f aca="false">IF(COUNT(E3214,H3214)=2,E3214+H3214,"")</f>
        <v>787</v>
      </c>
    </row>
    <row r="3215" customFormat="false" ht="15" hidden="false" customHeight="false" outlineLevel="0" collapsed="false">
      <c r="A3215" s="7" t="s">
        <v>5254</v>
      </c>
      <c r="B3215" s="7" t="s">
        <v>618</v>
      </c>
      <c r="C3215" s="8" t="s">
        <v>5275</v>
      </c>
      <c r="D3215" s="9" t="str">
        <f aca="false">A3215&amp;"|"&amp;B3215</f>
        <v>Wyoming|Park County</v>
      </c>
      <c r="E3215" s="10" t="n">
        <v>933</v>
      </c>
      <c r="F3215" s="10" t="n">
        <v>1696</v>
      </c>
      <c r="G3215" s="10" t="n">
        <v>127</v>
      </c>
      <c r="H3215" s="10" t="n">
        <v>12</v>
      </c>
      <c r="I3215" s="10" t="n">
        <v>723</v>
      </c>
      <c r="J3215" s="10" t="n">
        <v>70533</v>
      </c>
      <c r="K3215" s="11" t="n">
        <v>30109</v>
      </c>
      <c r="L3215" s="12" t="n">
        <f aca="false">IF(COUNT(F3215,G3215)=2,F3215+G3215,"")</f>
        <v>1823</v>
      </c>
      <c r="M3215" s="12" t="n">
        <f aca="false">IF(COUNT(E3215,H3215)=2,E3215+H3215,"")</f>
        <v>945</v>
      </c>
    </row>
    <row r="3216" customFormat="false" ht="15" hidden="false" customHeight="false" outlineLevel="0" collapsed="false">
      <c r="A3216" s="7" t="s">
        <v>5254</v>
      </c>
      <c r="B3216" s="7" t="s">
        <v>2684</v>
      </c>
      <c r="C3216" s="8" t="s">
        <v>5276</v>
      </c>
      <c r="D3216" s="9" t="str">
        <f aca="false">A3216&amp;"|"&amp;B3216</f>
        <v>Wyoming|Platte County</v>
      </c>
      <c r="E3216" s="10" t="n">
        <v>745</v>
      </c>
      <c r="F3216" s="10" t="n">
        <v>1519</v>
      </c>
      <c r="G3216" s="10" t="n">
        <v>101</v>
      </c>
      <c r="H3216" s="10" t="n">
        <v>12</v>
      </c>
      <c r="I3216" s="10" t="n">
        <v>687</v>
      </c>
      <c r="J3216" s="10" t="n">
        <v>66299</v>
      </c>
      <c r="K3216" s="11" t="n">
        <v>8606</v>
      </c>
      <c r="L3216" s="12" t="n">
        <f aca="false">IF(COUNT(F3216,G3216)=2,F3216+G3216,"")</f>
        <v>1620</v>
      </c>
      <c r="M3216" s="12" t="n">
        <f aca="false">IF(COUNT(E3216,H3216)=2,E3216+H3216,"")</f>
        <v>757</v>
      </c>
    </row>
    <row r="3217" customFormat="false" ht="15" hidden="false" customHeight="false" outlineLevel="0" collapsed="false">
      <c r="A3217" s="7" t="s">
        <v>5254</v>
      </c>
      <c r="B3217" s="7" t="s">
        <v>1730</v>
      </c>
      <c r="C3217" s="8" t="s">
        <v>5277</v>
      </c>
      <c r="D3217" s="9" t="str">
        <f aca="false">A3217&amp;"|"&amp;B3217</f>
        <v>Wyoming|Sheridan County</v>
      </c>
      <c r="E3217" s="10" t="n">
        <v>950</v>
      </c>
      <c r="F3217" s="10" t="n">
        <v>1801</v>
      </c>
      <c r="G3217" s="10" t="n">
        <v>129</v>
      </c>
      <c r="H3217" s="10" t="n">
        <v>12</v>
      </c>
      <c r="I3217" s="10" t="n">
        <v>1030</v>
      </c>
      <c r="J3217" s="10" t="n">
        <v>70855</v>
      </c>
      <c r="K3217" s="11" t="n">
        <v>31585</v>
      </c>
      <c r="L3217" s="12" t="n">
        <f aca="false">IF(COUNT(F3217,G3217)=2,F3217+G3217,"")</f>
        <v>1930</v>
      </c>
      <c r="M3217" s="12" t="n">
        <f aca="false">IF(COUNT(E3217,H3217)=2,E3217+H3217,"")</f>
        <v>962</v>
      </c>
    </row>
    <row r="3218" customFormat="false" ht="15" hidden="false" customHeight="false" outlineLevel="0" collapsed="false">
      <c r="A3218" s="7" t="s">
        <v>5254</v>
      </c>
      <c r="B3218" s="7" t="s">
        <v>5278</v>
      </c>
      <c r="C3218" s="8" t="s">
        <v>5279</v>
      </c>
      <c r="D3218" s="9" t="str">
        <f aca="false">A3218&amp;"|"&amp;B3218</f>
        <v>Wyoming|Sublette County</v>
      </c>
      <c r="E3218" s="10" t="n">
        <v>1116</v>
      </c>
      <c r="F3218" s="10" t="n">
        <v>1778</v>
      </c>
      <c r="G3218" s="10" t="n">
        <v>152</v>
      </c>
      <c r="H3218" s="10" t="n">
        <v>12</v>
      </c>
      <c r="I3218" s="10" t="n">
        <v>643</v>
      </c>
      <c r="J3218" s="10" t="n">
        <v>82791</v>
      </c>
      <c r="K3218" s="11" t="n">
        <v>8806</v>
      </c>
      <c r="L3218" s="12" t="n">
        <f aca="false">IF(COUNT(F3218,G3218)=2,F3218+G3218,"")</f>
        <v>1930</v>
      </c>
      <c r="M3218" s="12" t="n">
        <f aca="false">IF(COUNT(E3218,H3218)=2,E3218+H3218,"")</f>
        <v>1128</v>
      </c>
    </row>
    <row r="3219" customFormat="false" ht="15" hidden="false" customHeight="false" outlineLevel="0" collapsed="false">
      <c r="A3219" s="7" t="s">
        <v>5254</v>
      </c>
      <c r="B3219" s="7" t="s">
        <v>5280</v>
      </c>
      <c r="C3219" s="8" t="s">
        <v>5281</v>
      </c>
      <c r="D3219" s="9" t="str">
        <f aca="false">A3219&amp;"|"&amp;B3219</f>
        <v>Wyoming|Sweetwater County</v>
      </c>
      <c r="E3219" s="10" t="n">
        <v>913</v>
      </c>
      <c r="F3219" s="10" t="n">
        <v>1539</v>
      </c>
      <c r="G3219" s="10" t="n">
        <v>124</v>
      </c>
      <c r="H3219" s="10" t="n">
        <v>12</v>
      </c>
      <c r="I3219" s="10" t="n">
        <v>769</v>
      </c>
      <c r="J3219" s="10" t="n">
        <v>76464</v>
      </c>
      <c r="K3219" s="11" t="n">
        <v>41786</v>
      </c>
      <c r="L3219" s="12" t="n">
        <f aca="false">IF(COUNT(F3219,G3219)=2,F3219+G3219,"")</f>
        <v>1663</v>
      </c>
      <c r="M3219" s="12" t="n">
        <f aca="false">IF(COUNT(E3219,H3219)=2,E3219+H3219,"")</f>
        <v>925</v>
      </c>
    </row>
    <row r="3220" customFormat="false" ht="15" hidden="false" customHeight="false" outlineLevel="0" collapsed="false">
      <c r="A3220" s="7" t="s">
        <v>5254</v>
      </c>
      <c r="B3220" s="7" t="s">
        <v>1144</v>
      </c>
      <c r="C3220" s="8" t="s">
        <v>5282</v>
      </c>
      <c r="D3220" s="9" t="str">
        <f aca="false">A3220&amp;"|"&amp;B3220</f>
        <v>Wyoming|Teton County</v>
      </c>
      <c r="E3220" s="10" t="n">
        <v>1758</v>
      </c>
      <c r="F3220" s="10" t="n">
        <v>2825</v>
      </c>
      <c r="G3220" s="10" t="n">
        <v>200</v>
      </c>
      <c r="H3220" s="10" t="n">
        <v>12</v>
      </c>
      <c r="I3220" s="10" t="n">
        <v>1300</v>
      </c>
      <c r="J3220" s="10" t="n">
        <v>112681</v>
      </c>
      <c r="K3220" s="11" t="n">
        <v>23358</v>
      </c>
      <c r="L3220" s="12" t="n">
        <f aca="false">IF(COUNT(F3220,G3220)=2,F3220+G3220,"")</f>
        <v>3025</v>
      </c>
      <c r="M3220" s="12" t="n">
        <f aca="false">IF(COUNT(E3220,H3220)=2,E3220+H3220,"")</f>
        <v>1770</v>
      </c>
    </row>
    <row r="3221" customFormat="false" ht="15" hidden="false" customHeight="false" outlineLevel="0" collapsed="false">
      <c r="A3221" s="7" t="s">
        <v>5254</v>
      </c>
      <c r="B3221" s="7" t="s">
        <v>5283</v>
      </c>
      <c r="C3221" s="8" t="s">
        <v>5284</v>
      </c>
      <c r="D3221" s="9" t="str">
        <f aca="false">A3221&amp;"|"&amp;B3221</f>
        <v>Wyoming|Uinta County</v>
      </c>
      <c r="E3221" s="10" t="n">
        <v>882</v>
      </c>
      <c r="F3221" s="10" t="n">
        <v>1426</v>
      </c>
      <c r="G3221" s="10" t="n">
        <v>120</v>
      </c>
      <c r="H3221" s="10" t="n">
        <v>12</v>
      </c>
      <c r="I3221" s="10" t="n">
        <v>566</v>
      </c>
      <c r="J3221" s="10" t="n">
        <v>82672</v>
      </c>
      <c r="K3221" s="11" t="n">
        <v>20605</v>
      </c>
      <c r="L3221" s="12" t="n">
        <f aca="false">IF(COUNT(F3221,G3221)=2,F3221+G3221,"")</f>
        <v>1546</v>
      </c>
      <c r="M3221" s="12" t="n">
        <f aca="false">IF(COUNT(E3221,H3221)=2,E3221+H3221,"")</f>
        <v>894</v>
      </c>
    </row>
    <row r="3222" customFormat="false" ht="15" hidden="false" customHeight="false" outlineLevel="0" collapsed="false">
      <c r="A3222" s="7" t="s">
        <v>5254</v>
      </c>
      <c r="B3222" s="7" t="s">
        <v>5285</v>
      </c>
      <c r="C3222" s="8" t="s">
        <v>5286</v>
      </c>
      <c r="D3222" s="9" t="str">
        <f aca="false">A3222&amp;"|"&amp;B3222</f>
        <v>Wyoming|Washakie County</v>
      </c>
      <c r="E3222" s="10" t="n">
        <v>725</v>
      </c>
      <c r="F3222" s="10" t="n">
        <v>1188</v>
      </c>
      <c r="G3222" s="10" t="n">
        <v>98</v>
      </c>
      <c r="H3222" s="10" t="n">
        <v>12</v>
      </c>
      <c r="I3222" s="10" t="n">
        <v>479</v>
      </c>
      <c r="J3222" s="10" t="n">
        <v>62648</v>
      </c>
      <c r="K3222" s="11" t="n">
        <v>7708</v>
      </c>
      <c r="L3222" s="12" t="n">
        <f aca="false">IF(COUNT(F3222,G3222)=2,F3222+G3222,"")</f>
        <v>1286</v>
      </c>
      <c r="M3222" s="12" t="n">
        <f aca="false">IF(COUNT(E3222,H3222)=2,E3222+H3222,"")</f>
        <v>737</v>
      </c>
    </row>
    <row r="3223" customFormat="false" ht="15" hidden="false" customHeight="false" outlineLevel="0" collapsed="false">
      <c r="A3223" s="7" t="s">
        <v>5254</v>
      </c>
      <c r="B3223" s="7" t="s">
        <v>5287</v>
      </c>
      <c r="C3223" s="8" t="s">
        <v>5288</v>
      </c>
      <c r="D3223" s="9" t="str">
        <f aca="false">A3223&amp;"|"&amp;B3223</f>
        <v>Wyoming|Weston County</v>
      </c>
      <c r="E3223" s="10" t="n">
        <v>694</v>
      </c>
      <c r="F3223" s="10" t="n">
        <v>1581</v>
      </c>
      <c r="G3223" s="10" t="n">
        <v>94</v>
      </c>
      <c r="H3223" s="10" t="n">
        <v>12</v>
      </c>
      <c r="I3223" s="10" t="n">
        <v>699</v>
      </c>
      <c r="J3223" s="10" t="n">
        <v>87545</v>
      </c>
      <c r="K3223" s="11" t="n">
        <v>6835</v>
      </c>
      <c r="L3223" s="12" t="n">
        <f aca="false">IF(COUNT(F3223,G3223)=2,F3223+G3223,"")</f>
        <v>1675</v>
      </c>
      <c r="M3223" s="12" t="n">
        <f aca="false">IF(COUNT(E3223,H3223)=2,E3223+H3223,"")</f>
        <v>706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tableParts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3" t="s">
        <v>5289</v>
      </c>
      <c r="C1" s="3" t="s">
        <v>5290</v>
      </c>
    </row>
    <row r="2" customFormat="false" ht="15" hidden="false" customHeight="false" outlineLevel="0" collapsed="false">
      <c r="A2" s="7" t="s">
        <v>54</v>
      </c>
      <c r="C2" s="7" t="s">
        <v>5291</v>
      </c>
      <c r="D2" s="7" t="s">
        <v>5292</v>
      </c>
    </row>
    <row r="3" customFormat="false" ht="15" hidden="false" customHeight="false" outlineLevel="0" collapsed="false">
      <c r="A3" s="7" t="s">
        <v>189</v>
      </c>
      <c r="C3" s="7" t="s">
        <v>5293</v>
      </c>
      <c r="D3" s="7" t="s">
        <v>5294</v>
      </c>
    </row>
    <row r="4" customFormat="false" ht="15" hidden="false" customHeight="false" outlineLevel="0" collapsed="false">
      <c r="A4" s="7" t="s">
        <v>250</v>
      </c>
      <c r="C4" s="7" t="s">
        <v>5295</v>
      </c>
      <c r="D4" s="7" t="s">
        <v>5296</v>
      </c>
    </row>
    <row r="5" customFormat="false" ht="15" hidden="false" customHeight="false" outlineLevel="0" collapsed="false">
      <c r="A5" s="7" t="s">
        <v>281</v>
      </c>
    </row>
    <row r="6" customFormat="false" ht="15" hidden="false" customHeight="false" outlineLevel="0" collapsed="false">
      <c r="A6" s="7" t="s">
        <v>414</v>
      </c>
    </row>
    <row r="7" customFormat="false" ht="15" hidden="false" customHeight="false" outlineLevel="0" collapsed="false">
      <c r="A7" s="7" t="s">
        <v>529</v>
      </c>
    </row>
    <row r="8" customFormat="false" ht="15" hidden="false" customHeight="false" outlineLevel="0" collapsed="false">
      <c r="A8" s="7" t="s">
        <v>649</v>
      </c>
    </row>
    <row r="9" customFormat="false" ht="15" hidden="false" customHeight="false" outlineLevel="0" collapsed="false">
      <c r="A9" s="7" t="s">
        <v>668</v>
      </c>
    </row>
    <row r="10" customFormat="false" ht="15" hidden="false" customHeight="false" outlineLevel="0" collapsed="false">
      <c r="A10" s="7" t="s">
        <v>675</v>
      </c>
    </row>
    <row r="11" customFormat="false" ht="15" hidden="false" customHeight="false" outlineLevel="0" collapsed="false">
      <c r="A11" s="7" t="s">
        <v>677</v>
      </c>
    </row>
    <row r="12" customFormat="false" ht="15" hidden="false" customHeight="false" outlineLevel="0" collapsed="false">
      <c r="A12" s="7" t="s">
        <v>794</v>
      </c>
    </row>
    <row r="13" customFormat="false" ht="15" hidden="false" customHeight="false" outlineLevel="0" collapsed="false">
      <c r="A13" s="7" t="s">
        <v>1062</v>
      </c>
    </row>
    <row r="14" customFormat="false" ht="15" hidden="false" customHeight="false" outlineLevel="0" collapsed="false">
      <c r="A14" s="7" t="s">
        <v>1073</v>
      </c>
    </row>
    <row r="15" customFormat="false" ht="15" hidden="false" customHeight="false" outlineLevel="0" collapsed="false">
      <c r="A15" s="7" t="s">
        <v>1151</v>
      </c>
    </row>
    <row r="16" customFormat="false" ht="15" hidden="false" customHeight="false" outlineLevel="0" collapsed="false">
      <c r="A16" s="7" t="s">
        <v>1308</v>
      </c>
    </row>
    <row r="17" customFormat="false" ht="15" hidden="false" customHeight="false" outlineLevel="0" collapsed="false">
      <c r="A17" s="7" t="s">
        <v>1442</v>
      </c>
    </row>
    <row r="18" customFormat="false" ht="15" hidden="false" customHeight="false" outlineLevel="0" collapsed="false">
      <c r="A18" s="7" t="s">
        <v>1587</v>
      </c>
    </row>
    <row r="19" customFormat="false" ht="15" hidden="false" customHeight="false" outlineLevel="0" collapsed="false">
      <c r="A19" s="7" t="s">
        <v>1760</v>
      </c>
    </row>
    <row r="20" customFormat="false" ht="15" hidden="false" customHeight="false" outlineLevel="0" collapsed="false">
      <c r="A20" s="7" t="s">
        <v>1936</v>
      </c>
    </row>
    <row r="21" customFormat="false" ht="15" hidden="false" customHeight="false" outlineLevel="0" collapsed="false">
      <c r="A21" s="7" t="s">
        <v>2065</v>
      </c>
    </row>
    <row r="22" customFormat="false" ht="15" hidden="false" customHeight="false" outlineLevel="0" collapsed="false">
      <c r="A22" s="7" t="s">
        <v>2092</v>
      </c>
    </row>
    <row r="23" customFormat="false" ht="15" hidden="false" customHeight="false" outlineLevel="0" collapsed="false">
      <c r="A23" s="7" t="s">
        <v>2134</v>
      </c>
    </row>
    <row r="24" customFormat="false" ht="15" hidden="false" customHeight="false" outlineLevel="0" collapsed="false">
      <c r="A24" s="7" t="s">
        <v>2160</v>
      </c>
    </row>
    <row r="25" customFormat="false" ht="15" hidden="false" customHeight="false" outlineLevel="0" collapsed="false">
      <c r="A25" s="7" t="s">
        <v>2306</v>
      </c>
    </row>
    <row r="26" customFormat="false" ht="15" hidden="false" customHeight="false" outlineLevel="0" collapsed="false">
      <c r="A26" s="7" t="s">
        <v>2455</v>
      </c>
    </row>
    <row r="27" customFormat="false" ht="15" hidden="false" customHeight="false" outlineLevel="0" collapsed="false">
      <c r="A27" s="7" t="s">
        <v>2574</v>
      </c>
    </row>
    <row r="28" customFormat="false" ht="15" hidden="false" customHeight="false" outlineLevel="0" collapsed="false">
      <c r="A28" s="7" t="s">
        <v>2731</v>
      </c>
    </row>
    <row r="29" customFormat="false" ht="15" hidden="false" customHeight="false" outlineLevel="0" collapsed="false">
      <c r="A29" s="7" t="s">
        <v>2824</v>
      </c>
    </row>
    <row r="30" customFormat="false" ht="15" hidden="false" customHeight="false" outlineLevel="0" collapsed="false">
      <c r="A30" s="7" t="s">
        <v>2958</v>
      </c>
    </row>
    <row r="31" customFormat="false" ht="15" hidden="false" customHeight="false" outlineLevel="0" collapsed="false">
      <c r="A31" s="7" t="s">
        <v>2987</v>
      </c>
    </row>
    <row r="32" customFormat="false" ht="15" hidden="false" customHeight="false" outlineLevel="0" collapsed="false">
      <c r="A32" s="7" t="s">
        <v>3005</v>
      </c>
    </row>
    <row r="33" customFormat="false" ht="15" hidden="false" customHeight="false" outlineLevel="0" collapsed="false">
      <c r="A33" s="7" t="s">
        <v>3038</v>
      </c>
    </row>
    <row r="34" customFormat="false" ht="15" hidden="false" customHeight="false" outlineLevel="0" collapsed="false">
      <c r="A34" s="7" t="s">
        <v>3096</v>
      </c>
    </row>
    <row r="35" customFormat="false" ht="15" hidden="false" customHeight="false" outlineLevel="0" collapsed="false">
      <c r="A35" s="7" t="s">
        <v>3192</v>
      </c>
    </row>
    <row r="36" customFormat="false" ht="15" hidden="false" customHeight="false" outlineLevel="0" collapsed="false">
      <c r="A36" s="7" t="s">
        <v>3357</v>
      </c>
    </row>
    <row r="37" customFormat="false" ht="15" hidden="false" customHeight="false" outlineLevel="0" collapsed="false">
      <c r="A37" s="7" t="s">
        <v>3442</v>
      </c>
    </row>
    <row r="38" customFormat="false" ht="15" hidden="false" customHeight="false" outlineLevel="0" collapsed="false">
      <c r="A38" s="7" t="s">
        <v>3567</v>
      </c>
    </row>
    <row r="39" customFormat="false" ht="15" hidden="false" customHeight="false" outlineLevel="0" collapsed="false">
      <c r="A39" s="7" t="s">
        <v>3687</v>
      </c>
    </row>
    <row r="40" customFormat="false" ht="15" hidden="false" customHeight="false" outlineLevel="0" collapsed="false">
      <c r="A40" s="7" t="s">
        <v>3740</v>
      </c>
    </row>
    <row r="41" customFormat="false" ht="15" hidden="false" customHeight="false" outlineLevel="0" collapsed="false">
      <c r="A41" s="7" t="s">
        <v>3841</v>
      </c>
    </row>
    <row r="42" customFormat="false" ht="15" hidden="false" customHeight="false" outlineLevel="0" collapsed="false">
      <c r="A42" s="7" t="s">
        <v>3998</v>
      </c>
    </row>
    <row r="43" customFormat="false" ht="15" hidden="false" customHeight="false" outlineLevel="0" collapsed="false">
      <c r="A43" s="7" t="s">
        <v>4006</v>
      </c>
    </row>
    <row r="44" customFormat="false" ht="15" hidden="false" customHeight="false" outlineLevel="0" collapsed="false">
      <c r="A44" s="7" t="s">
        <v>4080</v>
      </c>
    </row>
    <row r="45" customFormat="false" ht="15" hidden="false" customHeight="false" outlineLevel="0" collapsed="false">
      <c r="A45" s="7" t="s">
        <v>4185</v>
      </c>
    </row>
    <row r="46" customFormat="false" ht="15" hidden="false" customHeight="false" outlineLevel="0" collapsed="false">
      <c r="A46" s="7" t="s">
        <v>4307</v>
      </c>
    </row>
    <row r="47" customFormat="false" ht="15" hidden="false" customHeight="false" outlineLevel="0" collapsed="false">
      <c r="A47" s="7" t="s">
        <v>4724</v>
      </c>
    </row>
    <row r="48" customFormat="false" ht="15" hidden="false" customHeight="false" outlineLevel="0" collapsed="false">
      <c r="A48" s="7" t="s">
        <v>4770</v>
      </c>
    </row>
    <row r="49" customFormat="false" ht="15" hidden="false" customHeight="false" outlineLevel="0" collapsed="false">
      <c r="A49" s="7" t="s">
        <v>4794</v>
      </c>
    </row>
    <row r="50" customFormat="false" ht="15" hidden="false" customHeight="false" outlineLevel="0" collapsed="false">
      <c r="A50" s="7" t="s">
        <v>5011</v>
      </c>
    </row>
    <row r="51" customFormat="false" ht="15" hidden="false" customHeight="false" outlineLevel="0" collapsed="false">
      <c r="A51" s="7" t="s">
        <v>5073</v>
      </c>
    </row>
    <row r="52" customFormat="false" ht="15" hidden="false" customHeight="false" outlineLevel="0" collapsed="false">
      <c r="A52" s="7" t="s">
        <v>5146</v>
      </c>
    </row>
    <row r="53" customFormat="false" ht="15" hidden="false" customHeight="false" outlineLevel="0" collapsed="false">
      <c r="A53" s="7" t="s">
        <v>5254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3" min="3" style="0" width="18"/>
    <col collapsed="false" customWidth="true" hidden="false" outlineLevel="0" max="4" min="4" style="0" width="60"/>
  </cols>
  <sheetData>
    <row r="1" customFormat="false" ht="17.3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5297</v>
      </c>
    </row>
    <row r="3" customFormat="false" ht="15" hidden="false" customHeight="false" outlineLevel="0" collapsed="false">
      <c r="B3" s="5" t="s">
        <v>5298</v>
      </c>
    </row>
    <row r="4" customFormat="false" ht="15" hidden="false" customHeight="false" outlineLevel="0" collapsed="false">
      <c r="B4" s="3" t="s">
        <v>41</v>
      </c>
      <c r="C4" s="13" t="s">
        <v>1308</v>
      </c>
    </row>
    <row r="5" customFormat="false" ht="15" hidden="false" customHeight="false" outlineLevel="0" collapsed="false">
      <c r="B5" s="3" t="s">
        <v>42</v>
      </c>
      <c r="C5" s="13" t="s">
        <v>147</v>
      </c>
    </row>
    <row r="6" customFormat="false" ht="15" hidden="false" customHeight="false" outlineLevel="0" collapsed="false">
      <c r="B6" s="3" t="s">
        <v>5299</v>
      </c>
      <c r="C6" s="13" t="s">
        <v>5300</v>
      </c>
    </row>
    <row r="7" customFormat="false" ht="15" hidden="false" customHeight="false" outlineLevel="0" collapsed="false">
      <c r="B7" s="3" t="s">
        <v>5301</v>
      </c>
      <c r="C7" s="13" t="n">
        <v>1</v>
      </c>
    </row>
    <row r="8" customFormat="false" ht="15" hidden="false" customHeight="false" outlineLevel="0" collapsed="false">
      <c r="B8" s="3" t="s">
        <v>5302</v>
      </c>
      <c r="C8" s="14" t="n">
        <v>4500</v>
      </c>
      <c r="D8" s="15" t="s">
        <v>5303</v>
      </c>
    </row>
    <row r="10" customFormat="false" ht="15" hidden="false" customHeight="false" outlineLevel="0" collapsed="false">
      <c r="B10" s="5" t="s">
        <v>5304</v>
      </c>
    </row>
    <row r="11" customFormat="false" ht="15" hidden="false" customHeight="false" outlineLevel="0" collapsed="false">
      <c r="B11" s="15" t="s">
        <v>5305</v>
      </c>
      <c r="C11" s="15" t="n">
        <f aca="false">IFERROR(MATCH(SelState&amp;"|"&amp;SelCounty,KeyCol,0),"")</f>
        <v>748</v>
      </c>
    </row>
    <row r="12" customFormat="false" ht="15" hidden="false" customHeight="false" outlineLevel="0" collapsed="false">
      <c r="B12" s="3" t="s">
        <v>5306</v>
      </c>
      <c r="C12" s="16" t="n">
        <f aca="false">IF(ISNUMBER($C$11),N(INDEX(RentCol,$C$11)),0)</f>
        <v>1107</v>
      </c>
    </row>
    <row r="13" customFormat="false" ht="15" hidden="false" customHeight="false" outlineLevel="0" collapsed="false">
      <c r="B13" s="3" t="s">
        <v>5307</v>
      </c>
      <c r="C13" s="16" t="n">
        <f aca="false">IF(ISNUMBER($C$11),N(INDEX(MortCol,$C$11)),0)</f>
        <v>1395</v>
      </c>
    </row>
    <row r="14" customFormat="false" ht="15" hidden="false" customHeight="false" outlineLevel="0" collapsed="false">
      <c r="B14" s="3" t="s">
        <v>5308</v>
      </c>
      <c r="C14" s="16" t="n">
        <f aca="false">IF(ISNUMBER($C$11),N(INDEX(HOInsCol,$C$11)),0)</f>
        <v>107</v>
      </c>
    </row>
    <row r="15" customFormat="false" ht="15" hidden="false" customHeight="false" outlineLevel="0" collapsed="false">
      <c r="B15" s="3" t="s">
        <v>5309</v>
      </c>
      <c r="C15" s="16" t="n">
        <f aca="false">IF(ISNUMBER($C$11),N(INDEX(RentInsCol,$C$11)),0)</f>
        <v>14</v>
      </c>
    </row>
    <row r="16" customFormat="false" ht="15" hidden="false" customHeight="false" outlineLevel="0" collapsed="false">
      <c r="B16" s="3" t="s">
        <v>5310</v>
      </c>
      <c r="C16" s="16" t="n">
        <f aca="false">IF(ISNUMBER($C$11),N(INDEX(ChildcareCol,$C$11)),0)</f>
        <v>887</v>
      </c>
    </row>
    <row r="17" customFormat="false" ht="15" hidden="false" customHeight="false" outlineLevel="0" collapsed="false">
      <c r="B17" s="3" t="s">
        <v>5311</v>
      </c>
      <c r="C17" s="16" t="n">
        <f aca="false">IF(ISNUMBER($C$11),N(INDEX(IncomeCol,$C$11)),0)</f>
        <v>63450</v>
      </c>
    </row>
    <row r="18" customFormat="false" ht="15" hidden="false" customHeight="false" outlineLevel="0" collapsed="false">
      <c r="B18" s="3" t="s">
        <v>5312</v>
      </c>
      <c r="C18" s="9" t="str">
        <f aca="false">IF(ISNUMBER(C11),"OK","Re-pick county for this state")</f>
        <v>OK</v>
      </c>
      <c r="D18" s="15" t="s">
        <v>5313</v>
      </c>
    </row>
    <row r="19" customFormat="false" ht="15" hidden="false" customHeight="false" outlineLevel="0" collapsed="false">
      <c r="B19" s="5" t="s">
        <v>5314</v>
      </c>
    </row>
    <row r="20" customFormat="false" ht="15" hidden="false" customHeight="false" outlineLevel="0" collapsed="false">
      <c r="B20" s="3" t="s">
        <v>5315</v>
      </c>
      <c r="C20" s="16" t="n">
        <f aca="false">IF(SelTenure="Owner",C13+C14,C12+C15)</f>
        <v>1121</v>
      </c>
    </row>
    <row r="21" customFormat="false" ht="15" hidden="false" customHeight="false" outlineLevel="0" collapsed="false">
      <c r="B21" s="3" t="s">
        <v>5316</v>
      </c>
      <c r="C21" s="16" t="n">
        <f aca="false">SelKids*C16</f>
        <v>887</v>
      </c>
    </row>
    <row r="22" customFormat="false" ht="15" hidden="false" customHeight="false" outlineLevel="0" collapsed="false">
      <c r="B22" s="3" t="s">
        <v>5317</v>
      </c>
      <c r="C22" s="17" t="n">
        <f aca="false">C20+C21</f>
        <v>2008</v>
      </c>
    </row>
    <row r="23" customFormat="false" ht="15" hidden="false" customHeight="false" outlineLevel="0" collapsed="false">
      <c r="B23" s="3" t="s">
        <v>5318</v>
      </c>
      <c r="C23" s="18" t="n">
        <f aca="false">IF(SelIncome&gt;0,C22/SelIncome,"")</f>
        <v>0.446222222222222</v>
      </c>
    </row>
    <row r="24" customFormat="false" ht="15" hidden="false" customHeight="false" outlineLevel="0" collapsed="false">
      <c r="B24" s="3" t="s">
        <v>5319</v>
      </c>
      <c r="C24" s="16" t="n">
        <f aca="false">IF(ISNUMBER(SelIncome),SelIncome-C22,"")</f>
        <v>2492</v>
      </c>
    </row>
    <row r="25" customFormat="false" ht="15" hidden="false" customHeight="false" outlineLevel="0" collapsed="false">
      <c r="B25" s="3" t="s">
        <v>5320</v>
      </c>
      <c r="C25" s="19" t="n">
        <f aca="false">IF(C17&gt;0,C22/(C17/12),"")</f>
        <v>0.379763593380615</v>
      </c>
      <c r="D25" s="15" t="s">
        <v>5321</v>
      </c>
    </row>
    <row r="27" customFormat="false" ht="15" hidden="false" customHeight="false" outlineLevel="0" collapsed="false">
      <c r="B27" s="15" t="s">
        <v>5322</v>
      </c>
    </row>
    <row r="28" customFormat="false" ht="15" hidden="false" customHeight="false" outlineLevel="0" collapsed="false">
      <c r="B28" s="20"/>
      <c r="C28" s="15" t="s">
        <v>5323</v>
      </c>
    </row>
    <row r="29" customFormat="false" ht="15" hidden="false" customHeight="false" outlineLevel="0" collapsed="false">
      <c r="B29" s="21"/>
      <c r="C29" s="15" t="s">
        <v>5324</v>
      </c>
    </row>
    <row r="30" customFormat="false" ht="15" hidden="false" customHeight="false" outlineLevel="0" collapsed="false">
      <c r="B30" s="22"/>
      <c r="C30" s="15" t="s">
        <v>5325</v>
      </c>
    </row>
  </sheetData>
  <conditionalFormatting sqref="C23">
    <cfRule type="cellIs" priority="2" operator="lessThanOrEqual" aboveAverage="0" equalAverage="0" bottom="0" percent="0" rank="0" text="" dxfId="4">
      <formula>0.3</formula>
    </cfRule>
    <cfRule type="cellIs" priority="3" operator="between" aboveAverage="0" equalAverage="0" bottom="0" percent="0" rank="0" text="" dxfId="5">
      <formula>0.3</formula>
      <formula>0.45</formula>
    </cfRule>
    <cfRule type="cellIs" priority="4" operator="greaterThan" aboveAverage="0" equalAverage="0" bottom="0" percent="0" rank="0" text="" dxfId="6">
      <formula>0.45</formula>
    </cfRule>
  </conditionalFormatting>
  <dataValidations count="4">
    <dataValidation allowBlank="false" errorStyle="stop" operator="between" showDropDown="false" showErrorMessage="false" showInputMessage="false" sqref="C4" type="list">
      <formula1>StateList</formula1>
      <formula2>0</formula2>
    </dataValidation>
    <dataValidation allowBlank="false" errorStyle="stop" operator="between" prompt="County list follows the selected state - re-pick after changing state." showDropDown="false" showErrorMessage="false" showInputMessage="true" sqref="C5" type="list">
      <formula1>CountyList</formula1>
      <formula2>0</formula2>
    </dataValidation>
    <dataValidation allowBlank="false" errorStyle="stop" operator="between" showDropDown="false" showErrorMessage="false" showInputMessage="false" sqref="C6" type="list">
      <formula1>"Renter,Owner"</formula1>
      <formula2>0</formula2>
    </dataValidation>
    <dataValidation allowBlank="false" error="Enter a whole number of children, 0-10." errorStyle="stop" operator="between" showDropDown="false" showErrorMessage="true" showInputMessage="false" sqref="C7" type="whole">
      <formula1>0</formula1>
      <formula2>10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20"/>
  </cols>
  <sheetData>
    <row r="1" customFormat="false" ht="17.35" hidden="false" customHeight="false" outlineLevel="0" collapsed="false">
      <c r="B1" s="1" t="s">
        <v>5326</v>
      </c>
    </row>
    <row r="2" customFormat="false" ht="15" hidden="false" customHeight="false" outlineLevel="0" collapsed="false">
      <c r="B2" s="2" t="s">
        <v>5327</v>
      </c>
    </row>
    <row r="3" customFormat="false" ht="15" hidden="false" customHeight="false" outlineLevel="0" collapsed="false">
      <c r="C3" s="23" t="s">
        <v>5328</v>
      </c>
      <c r="D3" s="23" t="s">
        <v>5329</v>
      </c>
      <c r="E3" s="23" t="s">
        <v>5330</v>
      </c>
    </row>
    <row r="4" customFormat="false" ht="15" hidden="false" customHeight="false" outlineLevel="0" collapsed="false">
      <c r="B4" s="3" t="s">
        <v>41</v>
      </c>
      <c r="C4" s="13" t="s">
        <v>1308</v>
      </c>
      <c r="D4" s="13" t="s">
        <v>4307</v>
      </c>
    </row>
    <row r="5" customFormat="false" ht="15" hidden="false" customHeight="false" outlineLevel="0" collapsed="false">
      <c r="B5" s="3" t="s">
        <v>42</v>
      </c>
      <c r="C5" s="13" t="s">
        <v>147</v>
      </c>
      <c r="D5" s="13" t="s">
        <v>4333</v>
      </c>
    </row>
    <row r="6" customFormat="false" ht="15" hidden="false" customHeight="false" outlineLevel="0" collapsed="false">
      <c r="B6" s="15" t="s">
        <v>5331</v>
      </c>
      <c r="C6" s="15" t="n">
        <f aca="false">IFERROR(MATCH(CmpStateA&amp;"|"&amp;CmpCountyA,KeyCol,0),"")</f>
        <v>748</v>
      </c>
      <c r="D6" s="15" t="n">
        <f aca="false">IFERROR(MATCH(CmpStateB&amp;"|"&amp;CmpCountyB,KeyCol,0),"")</f>
        <v>2618</v>
      </c>
    </row>
    <row r="8" customFormat="false" ht="15" hidden="false" customHeight="false" outlineLevel="0" collapsed="false">
      <c r="B8" s="3" t="s">
        <v>5332</v>
      </c>
      <c r="C8" s="24" t="str">
        <f aca="false">Scenario!C6</f>
        <v>Renter</v>
      </c>
    </row>
    <row r="9" customFormat="false" ht="15" hidden="false" customHeight="false" outlineLevel="0" collapsed="false">
      <c r="B9" s="3" t="s">
        <v>5333</v>
      </c>
      <c r="C9" s="24" t="n">
        <f aca="false">Scenario!C7</f>
        <v>1</v>
      </c>
    </row>
    <row r="10" customFormat="false" ht="15" hidden="false" customHeight="false" outlineLevel="0" collapsed="false">
      <c r="B10" s="3" t="s">
        <v>5334</v>
      </c>
      <c r="C10" s="25" t="n">
        <f aca="false">Scenario!C8</f>
        <v>4500</v>
      </c>
    </row>
    <row r="11" customFormat="false" ht="15" hidden="false" customHeight="false" outlineLevel="0" collapsed="false">
      <c r="B11" s="3" t="s">
        <v>5335</v>
      </c>
      <c r="C11" s="16" t="n">
        <f aca="false">IF($C$8="Owner",IF(ISNUMBER($C$6),N(INDEX(MortCol,$C$6)),0),IF(ISNUMBER($C$6),N(INDEX(RentCol,$C$6)),0))</f>
        <v>1107</v>
      </c>
      <c r="D11" s="16" t="n">
        <f aca="false">IF($C$8="Owner",IF(ISNUMBER($D$6),N(INDEX(MortCol,$D$6)),0),IF(ISNUMBER($D$6),N(INDEX(RentCol,$D$6)),0))</f>
        <v>1290</v>
      </c>
      <c r="E11" s="26" t="n">
        <f aca="false">D11-C11</f>
        <v>183</v>
      </c>
    </row>
    <row r="12" customFormat="false" ht="15" hidden="false" customHeight="false" outlineLevel="0" collapsed="false">
      <c r="B12" s="3" t="s">
        <v>18</v>
      </c>
      <c r="C12" s="16" t="n">
        <f aca="false">IF($C$8="Owner",IF(ISNUMBER($C$6),N(INDEX(HOInsCol,$C$6)),0),IF(ISNUMBER($C$6),N(INDEX(RentInsCol,$C$6)),0))</f>
        <v>14</v>
      </c>
      <c r="D12" s="16" t="n">
        <f aca="false">IF($C$8="Owner",IF(ISNUMBER($D$6),N(INDEX(HOInsCol,$D$6)),0),IF(ISNUMBER($D$6),N(INDEX(RentInsCol,$D$6)),0))</f>
        <v>17</v>
      </c>
      <c r="E12" s="26" t="n">
        <f aca="false">D12-C12</f>
        <v>3</v>
      </c>
    </row>
    <row r="13" customFormat="false" ht="15" hidden="false" customHeight="false" outlineLevel="0" collapsed="false">
      <c r="B13" s="3" t="s">
        <v>16</v>
      </c>
      <c r="C13" s="16" t="n">
        <f aca="false">$C$9*IF(ISNUMBER($C$6),N(INDEX(ChildcareCol,$C$6)),0)</f>
        <v>887</v>
      </c>
      <c r="D13" s="16" t="n">
        <f aca="false">$C$9*IF(ISNUMBER($D$6),N(INDEX(ChildcareCol,$D$6)),0)</f>
        <v>741</v>
      </c>
      <c r="E13" s="26" t="n">
        <f aca="false">D13-C13</f>
        <v>-146</v>
      </c>
    </row>
    <row r="14" customFormat="false" ht="15" hidden="false" customHeight="false" outlineLevel="0" collapsed="false">
      <c r="B14" s="3" t="s">
        <v>5317</v>
      </c>
      <c r="C14" s="27" t="n">
        <f aca="false">SUM(C11:C13)</f>
        <v>2008</v>
      </c>
      <c r="D14" s="27" t="n">
        <f aca="false">SUM(D11:D13)</f>
        <v>2048</v>
      </c>
      <c r="E14" s="26" t="n">
        <f aca="false">D14-C14</f>
        <v>40</v>
      </c>
    </row>
    <row r="15" customFormat="false" ht="15" hidden="false" customHeight="false" outlineLevel="0" collapsed="false">
      <c r="B15" s="3" t="s">
        <v>5318</v>
      </c>
      <c r="C15" s="19" t="n">
        <f aca="false">IF($C$10&gt;0,C14/$C$10,"")</f>
        <v>0.446222222222222</v>
      </c>
      <c r="D15" s="19" t="n">
        <f aca="false">IF($C$10&gt;0,D14/$C$10,"")</f>
        <v>0.455111111111111</v>
      </c>
      <c r="E15" s="28" t="n">
        <f aca="false">IF(AND(ISNUMBER(C15),ISNUMBER(D15)),D15-C15,"")</f>
        <v>0.00888888888888889</v>
      </c>
    </row>
    <row r="16" customFormat="false" ht="15" hidden="false" customHeight="false" outlineLevel="0" collapsed="false">
      <c r="B16" s="3" t="s">
        <v>5319</v>
      </c>
      <c r="C16" s="16" t="n">
        <f aca="false">IF(ISNUMBER($C$10),$C$10-C14,"")</f>
        <v>2492</v>
      </c>
      <c r="D16" s="16" t="n">
        <f aca="false">IF(ISNUMBER($C$10),$C$10-D14,"")</f>
        <v>2452</v>
      </c>
      <c r="E16" s="26" t="n">
        <f aca="false">D16-C16</f>
        <v>-40</v>
      </c>
    </row>
  </sheetData>
  <conditionalFormatting sqref="C15">
    <cfRule type="cellIs" priority="2" operator="lessThanOrEqual" aboveAverage="0" equalAverage="0" bottom="0" percent="0" rank="0" text="" dxfId="4">
      <formula>0.3</formula>
    </cfRule>
    <cfRule type="cellIs" priority="3" operator="between" aboveAverage="0" equalAverage="0" bottom="0" percent="0" rank="0" text="" dxfId="5">
      <formula>0.3</formula>
      <formula>0.45</formula>
    </cfRule>
    <cfRule type="cellIs" priority="4" operator="greaterThan" aboveAverage="0" equalAverage="0" bottom="0" percent="0" rank="0" text="" dxfId="6">
      <formula>0.45</formula>
    </cfRule>
  </conditionalFormatting>
  <conditionalFormatting sqref="D15">
    <cfRule type="cellIs" priority="5" operator="lessThanOrEqual" aboveAverage="0" equalAverage="0" bottom="0" percent="0" rank="0" text="" dxfId="4">
      <formula>0.3</formula>
    </cfRule>
    <cfRule type="cellIs" priority="6" operator="between" aboveAverage="0" equalAverage="0" bottom="0" percent="0" rank="0" text="" dxfId="5">
      <formula>0.3</formula>
      <formula>0.45</formula>
    </cfRule>
    <cfRule type="cellIs" priority="7" operator="greaterThan" aboveAverage="0" equalAverage="0" bottom="0" percent="0" rank="0" text="" dxfId="6">
      <formula>0.45</formula>
    </cfRule>
  </conditionalFormatting>
  <dataValidations count="4">
    <dataValidation allowBlank="false" errorStyle="stop" operator="between" showDropDown="false" showErrorMessage="false" showInputMessage="false" sqref="C4" type="list">
      <formula1>StateList</formula1>
      <formula2>0</formula2>
    </dataValidation>
    <dataValidation allowBlank="false" errorStyle="stop" operator="between" showDropDown="false" showErrorMessage="false" showInputMessage="false" sqref="D4" type="list">
      <formula1>StateList</formula1>
      <formula2>0</formula2>
    </dataValidation>
    <dataValidation allowBlank="false" errorStyle="stop" operator="between" showDropDown="false" showErrorMessage="false" showInputMessage="false" sqref="C5" type="list">
      <formula1>CountyListA</formula1>
      <formula2>0</formula2>
    </dataValidation>
    <dataValidation allowBlank="false" errorStyle="stop" operator="between" showDropDown="false" showErrorMessage="false" showInputMessage="false" sqref="D5" type="list">
      <formula1>CountyListB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4" min="3" style="0" width="14"/>
  </cols>
  <sheetData>
    <row r="1" customFormat="false" ht="17.35" hidden="false" customHeight="false" outlineLevel="0" collapsed="false">
      <c r="B1" s="1" t="s">
        <v>5336</v>
      </c>
    </row>
    <row r="2" customFormat="false" ht="15" hidden="false" customHeight="false" outlineLevel="0" collapsed="false">
      <c r="B2" s="2" t="s">
        <v>5337</v>
      </c>
    </row>
    <row r="3" customFormat="false" ht="15" hidden="false" customHeight="false" outlineLevel="0" collapsed="false">
      <c r="B3" s="3" t="s">
        <v>5338</v>
      </c>
      <c r="C3" s="24" t="str">
        <f aca="false">SelCounty&amp;", "&amp;SelState</f>
        <v>Marion County, Indiana</v>
      </c>
    </row>
    <row r="4" customFormat="false" ht="15" hidden="false" customHeight="false" outlineLevel="0" collapsed="false">
      <c r="B4" s="3" t="s">
        <v>5339</v>
      </c>
      <c r="C4" s="14" t="n">
        <v>2500</v>
      </c>
      <c r="F4" s="3" t="s">
        <v>5340</v>
      </c>
      <c r="G4" s="25" t="n">
        <f aca="false">LkRent+LkRentIns+SelKids*LkChildcare</f>
        <v>2008</v>
      </c>
    </row>
    <row r="5" customFormat="false" ht="15" hidden="false" customHeight="false" outlineLevel="0" collapsed="false">
      <c r="B5" s="3" t="s">
        <v>5341</v>
      </c>
      <c r="C5" s="14" t="n">
        <v>500</v>
      </c>
      <c r="F5" s="3" t="s">
        <v>5342</v>
      </c>
      <c r="G5" s="25" t="n">
        <f aca="false">LkOwnCost+LkHOIns+SelKids*LkChildcare</f>
        <v>2389</v>
      </c>
    </row>
    <row r="6" customFormat="false" ht="15" hidden="false" customHeight="false" outlineLevel="0" collapsed="false">
      <c r="B6" s="3" t="s">
        <v>5333</v>
      </c>
      <c r="C6" s="24" t="n">
        <f aca="false">SelKids</f>
        <v>1</v>
      </c>
    </row>
    <row r="8" customFormat="false" ht="15" hidden="false" customHeight="false" outlineLevel="0" collapsed="false">
      <c r="B8" s="23" t="s">
        <v>5343</v>
      </c>
      <c r="C8" s="23" t="s">
        <v>5344</v>
      </c>
      <c r="D8" s="23" t="s">
        <v>5345</v>
      </c>
    </row>
    <row r="9" customFormat="false" ht="15" hidden="false" customHeight="false" outlineLevel="0" collapsed="false">
      <c r="B9" s="16" t="n">
        <f aca="false">SensStart</f>
        <v>2500</v>
      </c>
      <c r="C9" s="19" t="n">
        <f aca="false">IF($B9&gt;0,$G$4/$B9,"")</f>
        <v>0.8032</v>
      </c>
      <c r="D9" s="19" t="n">
        <f aca="false">IF($B9&gt;0,$G$5/$B9,"")</f>
        <v>0.9556</v>
      </c>
    </row>
    <row r="10" customFormat="false" ht="15" hidden="false" customHeight="false" outlineLevel="0" collapsed="false">
      <c r="B10" s="16" t="n">
        <f aca="false">B9+SensStep</f>
        <v>3000</v>
      </c>
      <c r="C10" s="19" t="n">
        <f aca="false">IF($B10&gt;0,$G$4/$B10,"")</f>
        <v>0.669333333333333</v>
      </c>
      <c r="D10" s="19" t="n">
        <f aca="false">IF($B10&gt;0,$G$5/$B10,"")</f>
        <v>0.796333333333333</v>
      </c>
    </row>
    <row r="11" customFormat="false" ht="15" hidden="false" customHeight="false" outlineLevel="0" collapsed="false">
      <c r="B11" s="16" t="n">
        <f aca="false">B10+SensStep</f>
        <v>3500</v>
      </c>
      <c r="C11" s="19" t="n">
        <f aca="false">IF($B11&gt;0,$G$4/$B11,"")</f>
        <v>0.573714285714286</v>
      </c>
      <c r="D11" s="19" t="n">
        <f aca="false">IF($B11&gt;0,$G$5/$B11,"")</f>
        <v>0.682571428571429</v>
      </c>
    </row>
    <row r="12" customFormat="false" ht="15" hidden="false" customHeight="false" outlineLevel="0" collapsed="false">
      <c r="B12" s="16" t="n">
        <f aca="false">B11+SensStep</f>
        <v>4000</v>
      </c>
      <c r="C12" s="19" t="n">
        <f aca="false">IF($B12&gt;0,$G$4/$B12,"")</f>
        <v>0.502</v>
      </c>
      <c r="D12" s="19" t="n">
        <f aca="false">IF($B12&gt;0,$G$5/$B12,"")</f>
        <v>0.59725</v>
      </c>
    </row>
    <row r="13" customFormat="false" ht="15" hidden="false" customHeight="false" outlineLevel="0" collapsed="false">
      <c r="B13" s="16" t="n">
        <f aca="false">B12+SensStep</f>
        <v>4500</v>
      </c>
      <c r="C13" s="19" t="n">
        <f aca="false">IF($B13&gt;0,$G$4/$B13,"")</f>
        <v>0.446222222222222</v>
      </c>
      <c r="D13" s="19" t="n">
        <f aca="false">IF($B13&gt;0,$G$5/$B13,"")</f>
        <v>0.530888888888889</v>
      </c>
    </row>
    <row r="14" customFormat="false" ht="15" hidden="false" customHeight="false" outlineLevel="0" collapsed="false">
      <c r="B14" s="16" t="n">
        <f aca="false">B13+SensStep</f>
        <v>5000</v>
      </c>
      <c r="C14" s="19" t="n">
        <f aca="false">IF($B14&gt;0,$G$4/$B14,"")</f>
        <v>0.4016</v>
      </c>
      <c r="D14" s="19" t="n">
        <f aca="false">IF($B14&gt;0,$G$5/$B14,"")</f>
        <v>0.4778</v>
      </c>
    </row>
    <row r="15" customFormat="false" ht="15" hidden="false" customHeight="false" outlineLevel="0" collapsed="false">
      <c r="B15" s="16" t="n">
        <f aca="false">B14+SensStep</f>
        <v>5500</v>
      </c>
      <c r="C15" s="19" t="n">
        <f aca="false">IF($B15&gt;0,$G$4/$B15,"")</f>
        <v>0.365090909090909</v>
      </c>
      <c r="D15" s="19" t="n">
        <f aca="false">IF($B15&gt;0,$G$5/$B15,"")</f>
        <v>0.434363636363636</v>
      </c>
    </row>
    <row r="16" customFormat="false" ht="15" hidden="false" customHeight="false" outlineLevel="0" collapsed="false">
      <c r="B16" s="16" t="n">
        <f aca="false">B15+SensStep</f>
        <v>6000</v>
      </c>
      <c r="C16" s="19" t="n">
        <f aca="false">IF($B16&gt;0,$G$4/$B16,"")</f>
        <v>0.334666666666667</v>
      </c>
      <c r="D16" s="19" t="n">
        <f aca="false">IF($B16&gt;0,$G$5/$B16,"")</f>
        <v>0.398166666666667</v>
      </c>
    </row>
    <row r="17" customFormat="false" ht="15" hidden="false" customHeight="false" outlineLevel="0" collapsed="false">
      <c r="B17" s="16" t="n">
        <f aca="false">B16+SensStep</f>
        <v>6500</v>
      </c>
      <c r="C17" s="19" t="n">
        <f aca="false">IF($B17&gt;0,$G$4/$B17,"")</f>
        <v>0.308923076923077</v>
      </c>
      <c r="D17" s="19" t="n">
        <f aca="false">IF($B17&gt;0,$G$5/$B17,"")</f>
        <v>0.367538461538462</v>
      </c>
    </row>
    <row r="18" customFormat="false" ht="15" hidden="false" customHeight="false" outlineLevel="0" collapsed="false">
      <c r="B18" s="16" t="n">
        <f aca="false">B17+SensStep</f>
        <v>7000</v>
      </c>
      <c r="C18" s="19" t="n">
        <f aca="false">IF($B18&gt;0,$G$4/$B18,"")</f>
        <v>0.286857142857143</v>
      </c>
      <c r="D18" s="19" t="n">
        <f aca="false">IF($B18&gt;0,$G$5/$B18,"")</f>
        <v>0.341285714285714</v>
      </c>
    </row>
    <row r="19" customFormat="false" ht="15" hidden="false" customHeight="false" outlineLevel="0" collapsed="false">
      <c r="B19" s="16" t="n">
        <f aca="false">B18+SensStep</f>
        <v>7500</v>
      </c>
      <c r="C19" s="19" t="n">
        <f aca="false">IF($B19&gt;0,$G$4/$B19,"")</f>
        <v>0.267733333333333</v>
      </c>
      <c r="D19" s="19" t="n">
        <f aca="false">IF($B19&gt;0,$G$5/$B19,"")</f>
        <v>0.318533333333333</v>
      </c>
    </row>
    <row r="20" customFormat="false" ht="15" hidden="false" customHeight="false" outlineLevel="0" collapsed="false">
      <c r="B20" s="16" t="n">
        <f aca="false">B19+SensStep</f>
        <v>8000</v>
      </c>
      <c r="C20" s="19" t="n">
        <f aca="false">IF($B20&gt;0,$G$4/$B20,"")</f>
        <v>0.251</v>
      </c>
      <c r="D20" s="19" t="n">
        <f aca="false">IF($B20&gt;0,$G$5/$B20,"")</f>
        <v>0.298625</v>
      </c>
    </row>
    <row r="21" customFormat="false" ht="15" hidden="false" customHeight="false" outlineLevel="0" collapsed="false">
      <c r="B21" s="16" t="n">
        <f aca="false">B20+SensStep</f>
        <v>8500</v>
      </c>
      <c r="C21" s="19" t="n">
        <f aca="false">IF($B21&gt;0,$G$4/$B21,"")</f>
        <v>0.236235294117647</v>
      </c>
      <c r="D21" s="19" t="n">
        <f aca="false">IF($B21&gt;0,$G$5/$B21,"")</f>
        <v>0.281058823529412</v>
      </c>
    </row>
    <row r="22" customFormat="false" ht="15" hidden="false" customHeight="false" outlineLevel="0" collapsed="false">
      <c r="B22" s="16" t="n">
        <f aca="false">B21+SensStep</f>
        <v>9000</v>
      </c>
      <c r="C22" s="19" t="n">
        <f aca="false">IF($B22&gt;0,$G$4/$B22,"")</f>
        <v>0.223111111111111</v>
      </c>
      <c r="D22" s="19" t="n">
        <f aca="false">IF($B22&gt;0,$G$5/$B22,"")</f>
        <v>0.265444444444444</v>
      </c>
    </row>
    <row r="23" customFormat="false" ht="15" hidden="false" customHeight="false" outlineLevel="0" collapsed="false">
      <c r="B23" s="16" t="n">
        <f aca="false">B22+SensStep</f>
        <v>9500</v>
      </c>
      <c r="C23" s="19" t="n">
        <f aca="false">IF($B23&gt;0,$G$4/$B23,"")</f>
        <v>0.211368421052632</v>
      </c>
      <c r="D23" s="19" t="n">
        <f aca="false">IF($B23&gt;0,$G$5/$B23,"")</f>
        <v>0.251473684210526</v>
      </c>
    </row>
    <row r="25" customFormat="false" ht="15" hidden="false" customHeight="false" outlineLevel="0" collapsed="false">
      <c r="B25" s="15" t="s">
        <v>5346</v>
      </c>
    </row>
  </sheetData>
  <conditionalFormatting sqref="C9:D23">
    <cfRule type="colorScale" priority="2">
      <colorScale>
        <cfvo type="num" val="0.15"/>
        <cfvo type="num" val="0.35"/>
        <cfvo type="num" val="0.55"/>
        <color rgb="FFC6EFCE"/>
        <color rgb="FFFFEB9C"/>
        <color rgb="FFFFC7C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2026-06-11T15:56:20Z</dcterms:created>
  <dc:creator>openpyxl</dc:creator>
  <dc:description/>
  <dc:language>en-US</dc:language>
  <cp:lastModifiedBy/>
  <dcterms:modified xsi:type="dcterms:W3CDTF">2026-06-11T15:56:28Z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